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5600" windowHeight="11535" activeTab="1"/>
  </bookViews>
  <sheets>
    <sheet name="Original" sheetId="1" r:id="rId1"/>
    <sheet name="Sorted" sheetId="2" r:id="rId2"/>
    <sheet name="Alteration" sheetId="6" r:id="rId3"/>
    <sheet name="Frag size by sp cx" sheetId="11" r:id="rId4"/>
    <sheet name="Alter by cx" sheetId="10" r:id="rId5"/>
    <sheet name="alter by sp" sheetId="13" r:id="rId6"/>
    <sheet name="Alter by sp cx" sheetId="14" r:id="rId7"/>
    <sheet name="Alter summary" sheetId="16" r:id="rId8"/>
    <sheet name="Sheet1" sheetId="17" r:id="rId9"/>
  </sheets>
  <definedNames>
    <definedName name="_xlnm._FilterDatabase" localSheetId="8" hidden="1">Sheet1!$A$1:$R$658</definedName>
  </definedNames>
  <calcPr calcId="125725"/>
</workbook>
</file>

<file path=xl/calcChain.xml><?xml version="1.0" encoding="utf-8"?>
<calcChain xmlns="http://schemas.openxmlformats.org/spreadsheetml/2006/main">
  <c r="AG36" i="14"/>
  <c r="M673" i="17"/>
  <c r="I673"/>
  <c r="I671"/>
  <c r="M671"/>
  <c r="G675"/>
  <c r="I674"/>
  <c r="I670"/>
  <c r="I669"/>
  <c r="I668"/>
  <c r="I667"/>
  <c r="L672"/>
  <c r="L666"/>
  <c r="M666" s="1"/>
  <c r="G666"/>
  <c r="L675"/>
  <c r="M665"/>
  <c r="M667"/>
  <c r="M668"/>
  <c r="M669"/>
  <c r="M670"/>
  <c r="M674"/>
  <c r="M662"/>
  <c r="H672"/>
  <c r="G672"/>
  <c r="H675"/>
  <c r="I665"/>
  <c r="I662"/>
  <c r="L677" l="1"/>
  <c r="M675"/>
  <c r="G677"/>
  <c r="M672"/>
  <c r="I672"/>
  <c r="I675"/>
  <c r="M677" l="1"/>
  <c r="I3" l="1"/>
  <c r="I4"/>
  <c r="I5"/>
  <c r="I6"/>
  <c r="I7"/>
  <c r="I8"/>
  <c r="I10"/>
  <c r="I11"/>
  <c r="I12"/>
  <c r="I13"/>
  <c r="I14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8"/>
  <c r="I39"/>
  <c r="I40"/>
  <c r="I41"/>
  <c r="I42"/>
  <c r="I43"/>
  <c r="I44"/>
  <c r="I45"/>
  <c r="I46"/>
  <c r="I47"/>
  <c r="I48"/>
  <c r="I49"/>
  <c r="I50"/>
  <c r="I52"/>
  <c r="I53"/>
  <c r="I54"/>
  <c r="I55"/>
  <c r="I56"/>
  <c r="I57"/>
  <c r="I59"/>
  <c r="I60"/>
  <c r="I61"/>
  <c r="I62"/>
  <c r="I63"/>
  <c r="I64"/>
  <c r="I66"/>
  <c r="I67"/>
  <c r="I68"/>
  <c r="I69"/>
  <c r="I71"/>
  <c r="I73"/>
  <c r="I74"/>
  <c r="I75"/>
  <c r="I76"/>
  <c r="I77"/>
  <c r="I78"/>
  <c r="I80"/>
  <c r="I82"/>
  <c r="I83"/>
  <c r="I84"/>
  <c r="I85"/>
  <c r="I86"/>
  <c r="I87"/>
  <c r="I88"/>
  <c r="I89"/>
  <c r="I91"/>
  <c r="I92"/>
  <c r="I93"/>
  <c r="I94"/>
  <c r="I95"/>
  <c r="I96"/>
  <c r="I97"/>
  <c r="I98"/>
  <c r="I99"/>
  <c r="I100"/>
  <c r="I101"/>
  <c r="I103"/>
  <c r="I104"/>
  <c r="I105"/>
  <c r="I107"/>
  <c r="I108"/>
  <c r="I109"/>
  <c r="I110"/>
  <c r="I112"/>
  <c r="I113"/>
  <c r="I114"/>
  <c r="I115"/>
  <c r="I116"/>
  <c r="I117"/>
  <c r="I118"/>
  <c r="I119"/>
  <c r="I120"/>
  <c r="I121"/>
  <c r="I123"/>
  <c r="I125"/>
  <c r="I126"/>
  <c r="I127"/>
  <c r="I128"/>
  <c r="I129"/>
  <c r="I131"/>
  <c r="I132"/>
  <c r="I133"/>
  <c r="I135"/>
  <c r="I136"/>
  <c r="I137"/>
  <c r="I139"/>
  <c r="I140"/>
  <c r="I141"/>
  <c r="I143"/>
  <c r="I144"/>
  <c r="I145"/>
  <c r="I147"/>
  <c r="I148"/>
  <c r="I150"/>
  <c r="I151"/>
  <c r="I152"/>
  <c r="I154"/>
  <c r="I156"/>
  <c r="I158"/>
  <c r="I160"/>
  <c r="I161"/>
  <c r="I162"/>
  <c r="I163"/>
  <c r="I164"/>
  <c r="I166"/>
  <c r="I168"/>
  <c r="I170"/>
  <c r="I171"/>
  <c r="I172"/>
  <c r="I174"/>
  <c r="I175"/>
  <c r="I176"/>
  <c r="I178"/>
  <c r="I179"/>
  <c r="I180"/>
  <c r="I181"/>
  <c r="I182"/>
  <c r="I183"/>
  <c r="I184"/>
  <c r="I185"/>
  <c r="I187"/>
  <c r="I188"/>
  <c r="I189"/>
  <c r="I190"/>
  <c r="I191"/>
  <c r="I192"/>
  <c r="I193"/>
  <c r="I194"/>
  <c r="I195"/>
  <c r="I196"/>
  <c r="I197"/>
  <c r="I199"/>
  <c r="I200"/>
  <c r="I201"/>
  <c r="I202"/>
  <c r="I203"/>
  <c r="I204"/>
  <c r="I205"/>
  <c r="I206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3"/>
  <c r="I244"/>
  <c r="I245"/>
  <c r="I246"/>
  <c r="I247"/>
  <c r="I248"/>
  <c r="I249"/>
  <c r="I250"/>
  <c r="I251"/>
  <c r="I252"/>
  <c r="I253"/>
  <c r="I254"/>
  <c r="I255"/>
  <c r="I256"/>
  <c r="I257"/>
  <c r="I258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80"/>
  <c r="I281"/>
  <c r="I282"/>
  <c r="I283"/>
  <c r="I284"/>
  <c r="I285"/>
  <c r="I286"/>
  <c r="I287"/>
  <c r="I288"/>
  <c r="I289"/>
  <c r="I290"/>
  <c r="I292"/>
  <c r="I293"/>
  <c r="I294"/>
  <c r="I295"/>
  <c r="I296"/>
  <c r="I298"/>
  <c r="I299"/>
  <c r="I300"/>
  <c r="I301"/>
  <c r="I302"/>
  <c r="I304"/>
  <c r="I305"/>
  <c r="I306"/>
  <c r="I307"/>
  <c r="I308"/>
  <c r="I309"/>
  <c r="I311"/>
  <c r="I312"/>
  <c r="I313"/>
  <c r="I314"/>
  <c r="I315"/>
  <c r="I316"/>
  <c r="I317"/>
  <c r="I318"/>
  <c r="I319"/>
  <c r="I320"/>
  <c r="I321"/>
  <c r="I322"/>
  <c r="I323"/>
  <c r="I324"/>
  <c r="I326"/>
  <c r="I327"/>
  <c r="I328"/>
  <c r="I329"/>
  <c r="I330"/>
  <c r="I331"/>
  <c r="I332"/>
  <c r="I333"/>
  <c r="I334"/>
  <c r="I335"/>
  <c r="I336"/>
  <c r="I338"/>
  <c r="I339"/>
  <c r="I340"/>
  <c r="I341"/>
  <c r="I343"/>
  <c r="I345"/>
  <c r="I346"/>
  <c r="I348"/>
  <c r="I349"/>
  <c r="I350"/>
  <c r="I351"/>
  <c r="I352"/>
  <c r="I353"/>
  <c r="I354"/>
  <c r="I356"/>
  <c r="I358"/>
  <c r="I359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3"/>
  <c r="I384"/>
  <c r="I385"/>
  <c r="I386"/>
  <c r="I387"/>
  <c r="I388"/>
  <c r="I389"/>
  <c r="I390"/>
  <c r="I391"/>
  <c r="I392"/>
  <c r="I393"/>
  <c r="I394"/>
  <c r="I396"/>
  <c r="I397"/>
  <c r="I398"/>
  <c r="I399"/>
  <c r="I400"/>
  <c r="I401"/>
  <c r="I402"/>
  <c r="I403"/>
  <c r="I404"/>
  <c r="I405"/>
  <c r="I406"/>
  <c r="I408"/>
  <c r="I409"/>
  <c r="I410"/>
  <c r="I411"/>
  <c r="I412"/>
  <c r="I413"/>
  <c r="I414"/>
  <c r="I416"/>
  <c r="I417"/>
  <c r="I418"/>
  <c r="I419"/>
  <c r="I420"/>
  <c r="I421"/>
  <c r="I422"/>
  <c r="I423"/>
  <c r="I425"/>
  <c r="I426"/>
  <c r="I427"/>
  <c r="I428"/>
  <c r="I429"/>
  <c r="I430"/>
  <c r="I431"/>
  <c r="I433"/>
  <c r="I434"/>
  <c r="I435"/>
  <c r="I436"/>
  <c r="I437"/>
  <c r="I439"/>
  <c r="I440"/>
  <c r="I442"/>
  <c r="I443"/>
  <c r="I444"/>
  <c r="I445"/>
  <c r="I446"/>
  <c r="I448"/>
  <c r="I449"/>
  <c r="I450"/>
  <c r="I451"/>
  <c r="I453"/>
  <c r="I454"/>
  <c r="I455"/>
  <c r="I456"/>
  <c r="I457"/>
  <c r="I458"/>
  <c r="I459"/>
  <c r="I460"/>
  <c r="I461"/>
  <c r="I462"/>
  <c r="I463"/>
  <c r="I464"/>
  <c r="I465"/>
  <c r="I466"/>
  <c r="I468"/>
  <c r="I469"/>
  <c r="I470"/>
  <c r="I471"/>
  <c r="I472"/>
  <c r="I474"/>
  <c r="I475"/>
  <c r="I477"/>
  <c r="I478"/>
  <c r="I479"/>
  <c r="I480"/>
  <c r="I481"/>
  <c r="I483"/>
  <c r="I484"/>
  <c r="I485"/>
  <c r="I486"/>
  <c r="I487"/>
  <c r="I488"/>
  <c r="I490"/>
  <c r="I491"/>
  <c r="I492"/>
  <c r="I494"/>
  <c r="I495"/>
  <c r="I496"/>
  <c r="I497"/>
  <c r="I498"/>
  <c r="I499"/>
  <c r="I501"/>
  <c r="I502"/>
  <c r="I503"/>
  <c r="I504"/>
  <c r="I505"/>
  <c r="I506"/>
  <c r="I507"/>
  <c r="I508"/>
  <c r="I509"/>
  <c r="I511"/>
  <c r="I512"/>
  <c r="I514"/>
  <c r="I516"/>
  <c r="I517"/>
  <c r="I519"/>
  <c r="I520"/>
  <c r="I522"/>
  <c r="I523"/>
  <c r="I524"/>
  <c r="I525"/>
  <c r="I526"/>
  <c r="I527"/>
  <c r="I528"/>
  <c r="I529"/>
  <c r="I530"/>
  <c r="I532"/>
  <c r="I533"/>
  <c r="I535"/>
  <c r="I536"/>
  <c r="I537"/>
  <c r="I538"/>
  <c r="I539"/>
  <c r="I541"/>
  <c r="I542"/>
  <c r="I543"/>
  <c r="I544"/>
  <c r="I545"/>
  <c r="I546"/>
  <c r="I547"/>
  <c r="I548"/>
  <c r="I549"/>
  <c r="I551"/>
  <c r="I553"/>
  <c r="I554"/>
  <c r="I556"/>
  <c r="I558"/>
  <c r="I560"/>
  <c r="I561"/>
  <c r="I562"/>
  <c r="I564"/>
  <c r="I565"/>
  <c r="I566"/>
  <c r="I568"/>
  <c r="I569"/>
  <c r="I571"/>
  <c r="I573"/>
  <c r="I574"/>
  <c r="I576"/>
  <c r="I578"/>
  <c r="I579"/>
  <c r="I580"/>
  <c r="I581"/>
  <c r="I582"/>
  <c r="I583"/>
  <c r="I584"/>
  <c r="I585"/>
  <c r="I586"/>
  <c r="I587"/>
  <c r="I588"/>
  <c r="I590"/>
  <c r="I591"/>
  <c r="I592"/>
  <c r="I593"/>
  <c r="I594"/>
  <c r="I595"/>
  <c r="I596"/>
  <c r="I597"/>
  <c r="I598"/>
  <c r="I599"/>
  <c r="I600"/>
  <c r="I601"/>
  <c r="I602"/>
  <c r="I604"/>
  <c r="I606"/>
  <c r="I607"/>
  <c r="I608"/>
  <c r="I609"/>
  <c r="I610"/>
  <c r="I611"/>
  <c r="I612"/>
  <c r="I613"/>
  <c r="I614"/>
  <c r="I615"/>
  <c r="I616"/>
  <c r="I617"/>
  <c r="I619"/>
  <c r="I620"/>
  <c r="I621"/>
  <c r="I622"/>
  <c r="I623"/>
  <c r="I625"/>
  <c r="I627"/>
  <c r="I628"/>
  <c r="I629"/>
  <c r="I630"/>
  <c r="I631"/>
  <c r="I633"/>
  <c r="I634"/>
  <c r="I636"/>
  <c r="I638"/>
  <c r="I640"/>
  <c r="I642"/>
  <c r="I643"/>
  <c r="I644"/>
  <c r="I646"/>
  <c r="I648"/>
  <c r="I649"/>
  <c r="I650"/>
  <c r="I652"/>
  <c r="I654"/>
  <c r="I655"/>
  <c r="I656"/>
  <c r="I657"/>
  <c r="I2"/>
  <c r="P658"/>
  <c r="O658"/>
  <c r="N658"/>
  <c r="M658"/>
  <c r="L658"/>
  <c r="K658"/>
  <c r="J658"/>
  <c r="H658"/>
  <c r="G658"/>
  <c r="P653"/>
  <c r="O653"/>
  <c r="N653"/>
  <c r="M653"/>
  <c r="L653"/>
  <c r="K653"/>
  <c r="H653"/>
  <c r="G653"/>
  <c r="P651"/>
  <c r="O651"/>
  <c r="N651"/>
  <c r="M651"/>
  <c r="L651"/>
  <c r="K651"/>
  <c r="H651"/>
  <c r="G651"/>
  <c r="P647"/>
  <c r="O647"/>
  <c r="N647"/>
  <c r="M647"/>
  <c r="L647"/>
  <c r="K647"/>
  <c r="H647"/>
  <c r="G647"/>
  <c r="P645"/>
  <c r="O645"/>
  <c r="N645"/>
  <c r="M645"/>
  <c r="L645"/>
  <c r="K645"/>
  <c r="J645"/>
  <c r="H645"/>
  <c r="I645" s="1"/>
  <c r="G645"/>
  <c r="P641"/>
  <c r="O641"/>
  <c r="N641"/>
  <c r="M641"/>
  <c r="L641"/>
  <c r="K641"/>
  <c r="H641"/>
  <c r="I641" s="1"/>
  <c r="G641"/>
  <c r="P639"/>
  <c r="O639"/>
  <c r="N639"/>
  <c r="M639"/>
  <c r="L639"/>
  <c r="K639"/>
  <c r="H639"/>
  <c r="I639" s="1"/>
  <c r="G639"/>
  <c r="P637"/>
  <c r="O637"/>
  <c r="N637"/>
  <c r="M637"/>
  <c r="L637"/>
  <c r="K637"/>
  <c r="H637"/>
  <c r="I637" s="1"/>
  <c r="G637"/>
  <c r="P635"/>
  <c r="O635"/>
  <c r="N635"/>
  <c r="M635"/>
  <c r="L635"/>
  <c r="K635"/>
  <c r="H635"/>
  <c r="I635" s="1"/>
  <c r="G635"/>
  <c r="P632"/>
  <c r="O632"/>
  <c r="N632"/>
  <c r="M632"/>
  <c r="L632"/>
  <c r="K632"/>
  <c r="J632"/>
  <c r="H632"/>
  <c r="G632"/>
  <c r="P626"/>
  <c r="O626"/>
  <c r="N626"/>
  <c r="M626"/>
  <c r="L626"/>
  <c r="K626"/>
  <c r="H626"/>
  <c r="G626"/>
  <c r="P624"/>
  <c r="O624"/>
  <c r="N624"/>
  <c r="M624"/>
  <c r="L624"/>
  <c r="K624"/>
  <c r="H624"/>
  <c r="G624"/>
  <c r="P618"/>
  <c r="O618"/>
  <c r="N618"/>
  <c r="M618"/>
  <c r="L618"/>
  <c r="K618"/>
  <c r="J618"/>
  <c r="H618"/>
  <c r="G618"/>
  <c r="P605"/>
  <c r="O605"/>
  <c r="N605"/>
  <c r="M605"/>
  <c r="L605"/>
  <c r="K605"/>
  <c r="H605"/>
  <c r="G605"/>
  <c r="P603"/>
  <c r="O603"/>
  <c r="N603"/>
  <c r="M603"/>
  <c r="L603"/>
  <c r="K603"/>
  <c r="J603"/>
  <c r="H603"/>
  <c r="G603"/>
  <c r="P589"/>
  <c r="O589"/>
  <c r="N589"/>
  <c r="M589"/>
  <c r="L589"/>
  <c r="K589"/>
  <c r="J589"/>
  <c r="H589"/>
  <c r="I589" s="1"/>
  <c r="G589"/>
  <c r="P577"/>
  <c r="O577"/>
  <c r="N577"/>
  <c r="M577"/>
  <c r="L577"/>
  <c r="K577"/>
  <c r="H577"/>
  <c r="I577" s="1"/>
  <c r="G577"/>
  <c r="P575"/>
  <c r="O575"/>
  <c r="N575"/>
  <c r="M575"/>
  <c r="L575"/>
  <c r="K575"/>
  <c r="H575"/>
  <c r="I575" s="1"/>
  <c r="G575"/>
  <c r="P572"/>
  <c r="O572"/>
  <c r="N572"/>
  <c r="M572"/>
  <c r="L572"/>
  <c r="K572"/>
  <c r="H572"/>
  <c r="I572" s="1"/>
  <c r="G572"/>
  <c r="P570"/>
  <c r="O570"/>
  <c r="N570"/>
  <c r="M570"/>
  <c r="L570"/>
  <c r="K570"/>
  <c r="H570"/>
  <c r="I570" s="1"/>
  <c r="G570"/>
  <c r="P567"/>
  <c r="O567"/>
  <c r="N567"/>
  <c r="M567"/>
  <c r="L567"/>
  <c r="K567"/>
  <c r="J567"/>
  <c r="H567"/>
  <c r="G567"/>
  <c r="P563"/>
  <c r="O563"/>
  <c r="N563"/>
  <c r="M563"/>
  <c r="L563"/>
  <c r="K563"/>
  <c r="J563"/>
  <c r="H563"/>
  <c r="G563"/>
  <c r="P559"/>
  <c r="O559"/>
  <c r="N559"/>
  <c r="M559"/>
  <c r="L559"/>
  <c r="K559"/>
  <c r="H559"/>
  <c r="G559"/>
  <c r="P557"/>
  <c r="O557"/>
  <c r="N557"/>
  <c r="M557"/>
  <c r="L557"/>
  <c r="K557"/>
  <c r="H557"/>
  <c r="G557"/>
  <c r="P555"/>
  <c r="O555"/>
  <c r="N555"/>
  <c r="M555"/>
  <c r="L555"/>
  <c r="K555"/>
  <c r="H555"/>
  <c r="G555"/>
  <c r="P552"/>
  <c r="O552"/>
  <c r="N552"/>
  <c r="M552"/>
  <c r="L552"/>
  <c r="K552"/>
  <c r="H552"/>
  <c r="G552"/>
  <c r="P550"/>
  <c r="O550"/>
  <c r="N550"/>
  <c r="M550"/>
  <c r="L550"/>
  <c r="K550"/>
  <c r="J550"/>
  <c r="H550"/>
  <c r="G550"/>
  <c r="P540"/>
  <c r="O540"/>
  <c r="N540"/>
  <c r="M540"/>
  <c r="L540"/>
  <c r="K540"/>
  <c r="J540"/>
  <c r="H540"/>
  <c r="I540" s="1"/>
  <c r="G540"/>
  <c r="P534"/>
  <c r="O534"/>
  <c r="N534"/>
  <c r="M534"/>
  <c r="L534"/>
  <c r="K534"/>
  <c r="H534"/>
  <c r="I534" s="1"/>
  <c r="G534"/>
  <c r="P531"/>
  <c r="O531"/>
  <c r="N531"/>
  <c r="M531"/>
  <c r="L531"/>
  <c r="K531"/>
  <c r="J531"/>
  <c r="H531"/>
  <c r="G531"/>
  <c r="P521"/>
  <c r="O521"/>
  <c r="N521"/>
  <c r="M521"/>
  <c r="L521"/>
  <c r="K521"/>
  <c r="H521"/>
  <c r="G521"/>
  <c r="P518"/>
  <c r="O518"/>
  <c r="N518"/>
  <c r="M518"/>
  <c r="L518"/>
  <c r="K518"/>
  <c r="H518"/>
  <c r="G518"/>
  <c r="P515"/>
  <c r="O515"/>
  <c r="N515"/>
  <c r="M515"/>
  <c r="L515"/>
  <c r="K515"/>
  <c r="H515"/>
  <c r="G515"/>
  <c r="P513"/>
  <c r="O513"/>
  <c r="N513"/>
  <c r="M513"/>
  <c r="L513"/>
  <c r="K513"/>
  <c r="H513"/>
  <c r="G513"/>
  <c r="P510"/>
  <c r="O510"/>
  <c r="N510"/>
  <c r="M510"/>
  <c r="L510"/>
  <c r="K510"/>
  <c r="J510"/>
  <c r="H510"/>
  <c r="G510"/>
  <c r="P500"/>
  <c r="O500"/>
  <c r="N500"/>
  <c r="M500"/>
  <c r="L500"/>
  <c r="K500"/>
  <c r="J500"/>
  <c r="H500"/>
  <c r="G500"/>
  <c r="P493"/>
  <c r="O493"/>
  <c r="N493"/>
  <c r="M493"/>
  <c r="L493"/>
  <c r="K493"/>
  <c r="H493"/>
  <c r="G493"/>
  <c r="P489"/>
  <c r="O489"/>
  <c r="N489"/>
  <c r="M489"/>
  <c r="L489"/>
  <c r="K489"/>
  <c r="J489"/>
  <c r="H489"/>
  <c r="I489" s="1"/>
  <c r="G489"/>
  <c r="P482"/>
  <c r="O482"/>
  <c r="N482"/>
  <c r="M482"/>
  <c r="L482"/>
  <c r="K482"/>
  <c r="J482"/>
  <c r="H482"/>
  <c r="G482"/>
  <c r="P476"/>
  <c r="O476"/>
  <c r="N476"/>
  <c r="M476"/>
  <c r="L476"/>
  <c r="K476"/>
  <c r="H476"/>
  <c r="G476"/>
  <c r="P473"/>
  <c r="O473"/>
  <c r="N473"/>
  <c r="M473"/>
  <c r="L473"/>
  <c r="K473"/>
  <c r="J473"/>
  <c r="H473"/>
  <c r="G473"/>
  <c r="P467"/>
  <c r="O467"/>
  <c r="N467"/>
  <c r="M467"/>
  <c r="L467"/>
  <c r="K467"/>
  <c r="J467"/>
  <c r="H467"/>
  <c r="G467"/>
  <c r="P452"/>
  <c r="O452"/>
  <c r="N452"/>
  <c r="M452"/>
  <c r="L452"/>
  <c r="K452"/>
  <c r="J452"/>
  <c r="H452"/>
  <c r="I452" s="1"/>
  <c r="G452"/>
  <c r="P447"/>
  <c r="O447"/>
  <c r="N447"/>
  <c r="M447"/>
  <c r="L447"/>
  <c r="K447"/>
  <c r="J447"/>
  <c r="H447"/>
  <c r="G447"/>
  <c r="P441"/>
  <c r="O441"/>
  <c r="N441"/>
  <c r="M441"/>
  <c r="L441"/>
  <c r="K441"/>
  <c r="H441"/>
  <c r="G441"/>
  <c r="P438"/>
  <c r="O438"/>
  <c r="N438"/>
  <c r="M438"/>
  <c r="L438"/>
  <c r="K438"/>
  <c r="J438"/>
  <c r="H438"/>
  <c r="G438"/>
  <c r="P432"/>
  <c r="O432"/>
  <c r="N432"/>
  <c r="M432"/>
  <c r="L432"/>
  <c r="K432"/>
  <c r="J432"/>
  <c r="H432"/>
  <c r="G432"/>
  <c r="P424"/>
  <c r="O424"/>
  <c r="N424"/>
  <c r="M424"/>
  <c r="L424"/>
  <c r="K424"/>
  <c r="J424"/>
  <c r="H424"/>
  <c r="I424" s="1"/>
  <c r="G424"/>
  <c r="P415"/>
  <c r="O415"/>
  <c r="N415"/>
  <c r="M415"/>
  <c r="L415"/>
  <c r="K415"/>
  <c r="J415"/>
  <c r="H415"/>
  <c r="G415"/>
  <c r="P407"/>
  <c r="O407"/>
  <c r="N407"/>
  <c r="M407"/>
  <c r="L407"/>
  <c r="K407"/>
  <c r="J407"/>
  <c r="H407"/>
  <c r="G407"/>
  <c r="P395"/>
  <c r="O395"/>
  <c r="N395"/>
  <c r="M395"/>
  <c r="L395"/>
  <c r="K395"/>
  <c r="J395"/>
  <c r="H395"/>
  <c r="G395"/>
  <c r="P382"/>
  <c r="O382"/>
  <c r="N382"/>
  <c r="M382"/>
  <c r="L382"/>
  <c r="K382"/>
  <c r="J382"/>
  <c r="H382"/>
  <c r="I382" s="1"/>
  <c r="G382"/>
  <c r="P360"/>
  <c r="O360"/>
  <c r="N360"/>
  <c r="M360"/>
  <c r="L360"/>
  <c r="K360"/>
  <c r="H360"/>
  <c r="I360" s="1"/>
  <c r="G360"/>
  <c r="P357"/>
  <c r="O357"/>
  <c r="N357"/>
  <c r="M357"/>
  <c r="L357"/>
  <c r="K357"/>
  <c r="H357"/>
  <c r="I357" s="1"/>
  <c r="G357"/>
  <c r="P355"/>
  <c r="O355"/>
  <c r="N355"/>
  <c r="M355"/>
  <c r="L355"/>
  <c r="K355"/>
  <c r="J355"/>
  <c r="H355"/>
  <c r="G355"/>
  <c r="P347"/>
  <c r="O347"/>
  <c r="N347"/>
  <c r="M347"/>
  <c r="L347"/>
  <c r="K347"/>
  <c r="J347"/>
  <c r="H347"/>
  <c r="G347"/>
  <c r="P344"/>
  <c r="O344"/>
  <c r="N344"/>
  <c r="M344"/>
  <c r="L344"/>
  <c r="K344"/>
  <c r="H344"/>
  <c r="G344"/>
  <c r="P342"/>
  <c r="O342"/>
  <c r="N342"/>
  <c r="M342"/>
  <c r="L342"/>
  <c r="K342"/>
  <c r="J342"/>
  <c r="H342"/>
  <c r="G342"/>
  <c r="P337"/>
  <c r="O337"/>
  <c r="N337"/>
  <c r="M337"/>
  <c r="L337"/>
  <c r="K337"/>
  <c r="J337"/>
  <c r="H337"/>
  <c r="I337" s="1"/>
  <c r="G337"/>
  <c r="P325"/>
  <c r="O325"/>
  <c r="N325"/>
  <c r="M325"/>
  <c r="L325"/>
  <c r="K325"/>
  <c r="J325"/>
  <c r="H325"/>
  <c r="G325"/>
  <c r="P310"/>
  <c r="O310"/>
  <c r="N310"/>
  <c r="M310"/>
  <c r="L310"/>
  <c r="K310"/>
  <c r="J310"/>
  <c r="H310"/>
  <c r="G310"/>
  <c r="P303"/>
  <c r="O303"/>
  <c r="N303"/>
  <c r="M303"/>
  <c r="L303"/>
  <c r="K303"/>
  <c r="J303"/>
  <c r="H303"/>
  <c r="G303"/>
  <c r="P297"/>
  <c r="O297"/>
  <c r="N297"/>
  <c r="M297"/>
  <c r="L297"/>
  <c r="K297"/>
  <c r="J297"/>
  <c r="H297"/>
  <c r="I297" s="1"/>
  <c r="G297"/>
  <c r="P291"/>
  <c r="O291"/>
  <c r="N291"/>
  <c r="M291"/>
  <c r="L291"/>
  <c r="K291"/>
  <c r="J291"/>
  <c r="H291"/>
  <c r="G291"/>
  <c r="P279"/>
  <c r="O279"/>
  <c r="N279"/>
  <c r="M279"/>
  <c r="L279"/>
  <c r="K279"/>
  <c r="J279"/>
  <c r="H279"/>
  <c r="G279"/>
  <c r="P259"/>
  <c r="O259"/>
  <c r="N259"/>
  <c r="M259"/>
  <c r="L259"/>
  <c r="K259"/>
  <c r="J259"/>
  <c r="H259"/>
  <c r="G259"/>
  <c r="P242"/>
  <c r="O242"/>
  <c r="N242"/>
  <c r="M242"/>
  <c r="L242"/>
  <c r="K242"/>
  <c r="J242"/>
  <c r="H242"/>
  <c r="I242" s="1"/>
  <c r="G242"/>
  <c r="P207"/>
  <c r="O207"/>
  <c r="N207"/>
  <c r="M207"/>
  <c r="L207"/>
  <c r="K207"/>
  <c r="J207"/>
  <c r="H207"/>
  <c r="G207"/>
  <c r="P198"/>
  <c r="O198"/>
  <c r="N198"/>
  <c r="M198"/>
  <c r="L198"/>
  <c r="K198"/>
  <c r="J198"/>
  <c r="H198"/>
  <c r="G198"/>
  <c r="P186"/>
  <c r="O186"/>
  <c r="N186"/>
  <c r="M186"/>
  <c r="L186"/>
  <c r="K186"/>
  <c r="J186"/>
  <c r="H186"/>
  <c r="G186"/>
  <c r="P177"/>
  <c r="O177"/>
  <c r="N177"/>
  <c r="M177"/>
  <c r="L177"/>
  <c r="K177"/>
  <c r="H177"/>
  <c r="G177"/>
  <c r="P173"/>
  <c r="O173"/>
  <c r="N173"/>
  <c r="M173"/>
  <c r="L173"/>
  <c r="K173"/>
  <c r="H173"/>
  <c r="G173"/>
  <c r="P169"/>
  <c r="O169"/>
  <c r="N169"/>
  <c r="M169"/>
  <c r="L169"/>
  <c r="K169"/>
  <c r="H169"/>
  <c r="G169"/>
  <c r="P167"/>
  <c r="O167"/>
  <c r="N167"/>
  <c r="M167"/>
  <c r="L167"/>
  <c r="K167"/>
  <c r="H167"/>
  <c r="G167"/>
  <c r="P165"/>
  <c r="O165"/>
  <c r="N165"/>
  <c r="M165"/>
  <c r="L165"/>
  <c r="K165"/>
  <c r="J165"/>
  <c r="H165"/>
  <c r="I165" s="1"/>
  <c r="G165"/>
  <c r="P159"/>
  <c r="O159"/>
  <c r="N159"/>
  <c r="M159"/>
  <c r="L159"/>
  <c r="K159"/>
  <c r="H159"/>
  <c r="I159" s="1"/>
  <c r="G159"/>
  <c r="P157"/>
  <c r="O157"/>
  <c r="N157"/>
  <c r="M157"/>
  <c r="L157"/>
  <c r="K157"/>
  <c r="H157"/>
  <c r="I157" s="1"/>
  <c r="G157"/>
  <c r="P155"/>
  <c r="O155"/>
  <c r="N155"/>
  <c r="M155"/>
  <c r="L155"/>
  <c r="K155"/>
  <c r="H155"/>
  <c r="I155" s="1"/>
  <c r="G155"/>
  <c r="P153"/>
  <c r="O153"/>
  <c r="N153"/>
  <c r="M153"/>
  <c r="L153"/>
  <c r="K153"/>
  <c r="J153"/>
  <c r="H153"/>
  <c r="G153"/>
  <c r="P149"/>
  <c r="O149"/>
  <c r="N149"/>
  <c r="M149"/>
  <c r="L149"/>
  <c r="K149"/>
  <c r="H149"/>
  <c r="G149"/>
  <c r="P146"/>
  <c r="O146"/>
  <c r="N146"/>
  <c r="M146"/>
  <c r="L146"/>
  <c r="K146"/>
  <c r="J146"/>
  <c r="H146"/>
  <c r="G146"/>
  <c r="P142"/>
  <c r="O142"/>
  <c r="N142"/>
  <c r="M142"/>
  <c r="L142"/>
  <c r="K142"/>
  <c r="J142"/>
  <c r="H142"/>
  <c r="G142"/>
  <c r="P138"/>
  <c r="O138"/>
  <c r="N138"/>
  <c r="M138"/>
  <c r="L138"/>
  <c r="K138"/>
  <c r="J138"/>
  <c r="H138"/>
  <c r="I138" s="1"/>
  <c r="G138"/>
  <c r="P134"/>
  <c r="O134"/>
  <c r="N134"/>
  <c r="M134"/>
  <c r="L134"/>
  <c r="K134"/>
  <c r="J134"/>
  <c r="H134"/>
  <c r="G134"/>
  <c r="P130"/>
  <c r="O130"/>
  <c r="N130"/>
  <c r="M130"/>
  <c r="L130"/>
  <c r="K130"/>
  <c r="J130"/>
  <c r="H130"/>
  <c r="G130"/>
  <c r="P124"/>
  <c r="O124"/>
  <c r="N124"/>
  <c r="M124"/>
  <c r="L124"/>
  <c r="K124"/>
  <c r="H124"/>
  <c r="G124"/>
  <c r="P122"/>
  <c r="O122"/>
  <c r="N122"/>
  <c r="M122"/>
  <c r="L122"/>
  <c r="K122"/>
  <c r="J122"/>
  <c r="H122"/>
  <c r="G122"/>
  <c r="P111"/>
  <c r="O111"/>
  <c r="N111"/>
  <c r="M111"/>
  <c r="L111"/>
  <c r="K111"/>
  <c r="H111"/>
  <c r="G111"/>
  <c r="P106"/>
  <c r="O106"/>
  <c r="N106"/>
  <c r="M106"/>
  <c r="L106"/>
  <c r="K106"/>
  <c r="H106"/>
  <c r="G106"/>
  <c r="P102"/>
  <c r="O102"/>
  <c r="N102"/>
  <c r="M102"/>
  <c r="L102"/>
  <c r="K102"/>
  <c r="J102"/>
  <c r="H102"/>
  <c r="I102" s="1"/>
  <c r="G102"/>
  <c r="P90"/>
  <c r="O90"/>
  <c r="N90"/>
  <c r="M90"/>
  <c r="L90"/>
  <c r="K90"/>
  <c r="J90"/>
  <c r="H90"/>
  <c r="G90"/>
  <c r="P81"/>
  <c r="O81"/>
  <c r="N81"/>
  <c r="M81"/>
  <c r="L81"/>
  <c r="K81"/>
  <c r="H81"/>
  <c r="G81"/>
  <c r="P79"/>
  <c r="O79"/>
  <c r="N79"/>
  <c r="M79"/>
  <c r="L79"/>
  <c r="K79"/>
  <c r="J79"/>
  <c r="H79"/>
  <c r="G79"/>
  <c r="P72"/>
  <c r="O72"/>
  <c r="N72"/>
  <c r="M72"/>
  <c r="L72"/>
  <c r="K72"/>
  <c r="H72"/>
  <c r="G72"/>
  <c r="P70"/>
  <c r="O70"/>
  <c r="N70"/>
  <c r="M70"/>
  <c r="L70"/>
  <c r="K70"/>
  <c r="J70"/>
  <c r="H70"/>
  <c r="G70"/>
  <c r="P65"/>
  <c r="O65"/>
  <c r="N65"/>
  <c r="M65"/>
  <c r="L65"/>
  <c r="K65"/>
  <c r="J65"/>
  <c r="H65"/>
  <c r="I65" s="1"/>
  <c r="G65"/>
  <c r="P58"/>
  <c r="O58"/>
  <c r="N58"/>
  <c r="M58"/>
  <c r="L58"/>
  <c r="K58"/>
  <c r="J58"/>
  <c r="H58"/>
  <c r="G58"/>
  <c r="P51"/>
  <c r="O51"/>
  <c r="N51"/>
  <c r="M51"/>
  <c r="L51"/>
  <c r="K51"/>
  <c r="J51"/>
  <c r="H51"/>
  <c r="G51"/>
  <c r="P37"/>
  <c r="O37"/>
  <c r="N37"/>
  <c r="M37"/>
  <c r="L37"/>
  <c r="K37"/>
  <c r="J37"/>
  <c r="H37"/>
  <c r="G37"/>
  <c r="P15"/>
  <c r="O15"/>
  <c r="N15"/>
  <c r="M15"/>
  <c r="L15"/>
  <c r="K15"/>
  <c r="J15"/>
  <c r="H15"/>
  <c r="G15"/>
  <c r="P9"/>
  <c r="O9"/>
  <c r="N9"/>
  <c r="M9"/>
  <c r="L9"/>
  <c r="K9"/>
  <c r="J9"/>
  <c r="H9"/>
  <c r="G9"/>
  <c r="L34" i="14"/>
  <c r="L33"/>
  <c r="AC33" s="1"/>
  <c r="L32"/>
  <c r="AC32" s="1"/>
  <c r="L31"/>
  <c r="L30"/>
  <c r="AC30" s="1"/>
  <c r="L29"/>
  <c r="AC29" s="1"/>
  <c r="L25"/>
  <c r="AC25" s="1"/>
  <c r="L24"/>
  <c r="L23"/>
  <c r="L22"/>
  <c r="L21"/>
  <c r="AC21" s="1"/>
  <c r="L20"/>
  <c r="O25"/>
  <c r="O24"/>
  <c r="O23"/>
  <c r="P23" s="1"/>
  <c r="AG23" s="1"/>
  <c r="O22"/>
  <c r="O21"/>
  <c r="P20"/>
  <c r="O20"/>
  <c r="O34"/>
  <c r="O33"/>
  <c r="O32"/>
  <c r="AF32" s="1"/>
  <c r="O31"/>
  <c r="O30"/>
  <c r="AF30" s="1"/>
  <c r="O29"/>
  <c r="AF29" s="1"/>
  <c r="F34"/>
  <c r="W34" s="1"/>
  <c r="F33"/>
  <c r="F32"/>
  <c r="F31"/>
  <c r="W31" s="1"/>
  <c r="F30"/>
  <c r="W30" s="1"/>
  <c r="F29"/>
  <c r="F25"/>
  <c r="W25" s="1"/>
  <c r="F24"/>
  <c r="F23"/>
  <c r="F22"/>
  <c r="W22" s="1"/>
  <c r="F21"/>
  <c r="W21" s="1"/>
  <c r="F20"/>
  <c r="F26" s="1"/>
  <c r="W26" s="1"/>
  <c r="X26"/>
  <c r="AD26"/>
  <c r="X17"/>
  <c r="S21"/>
  <c r="T29"/>
  <c r="V29"/>
  <c r="X29"/>
  <c r="Y29"/>
  <c r="Z29"/>
  <c r="AA29"/>
  <c r="AB29"/>
  <c r="AD29"/>
  <c r="AE29"/>
  <c r="T30"/>
  <c r="U30"/>
  <c r="V30"/>
  <c r="X30"/>
  <c r="Y30"/>
  <c r="Z30"/>
  <c r="AA30"/>
  <c r="AB30"/>
  <c r="AD30"/>
  <c r="AE30"/>
  <c r="T31"/>
  <c r="V31"/>
  <c r="X31"/>
  <c r="Y31"/>
  <c r="Z31"/>
  <c r="AA31"/>
  <c r="AB31"/>
  <c r="AC31"/>
  <c r="AD31"/>
  <c r="AE31"/>
  <c r="T32"/>
  <c r="V32"/>
  <c r="Z32"/>
  <c r="AA32"/>
  <c r="AE32"/>
  <c r="V33"/>
  <c r="W33"/>
  <c r="Z33"/>
  <c r="AA33"/>
  <c r="AE33"/>
  <c r="T34"/>
  <c r="X34"/>
  <c r="Z34"/>
  <c r="AA34"/>
  <c r="AC34"/>
  <c r="S30"/>
  <c r="S31"/>
  <c r="S32"/>
  <c r="S33"/>
  <c r="S34"/>
  <c r="S29"/>
  <c r="T20"/>
  <c r="V20"/>
  <c r="X20"/>
  <c r="Y20"/>
  <c r="Z20"/>
  <c r="AA20"/>
  <c r="AB20"/>
  <c r="AD20"/>
  <c r="AE20"/>
  <c r="T21"/>
  <c r="U21"/>
  <c r="V21"/>
  <c r="X21"/>
  <c r="Y21"/>
  <c r="Z21"/>
  <c r="AA21"/>
  <c r="AB21"/>
  <c r="AD21"/>
  <c r="AE21"/>
  <c r="T22"/>
  <c r="V22"/>
  <c r="X22"/>
  <c r="Y22"/>
  <c r="Z22"/>
  <c r="AA22"/>
  <c r="AB22"/>
  <c r="AC22"/>
  <c r="AD22"/>
  <c r="AE22"/>
  <c r="AF22"/>
  <c r="T23"/>
  <c r="V23"/>
  <c r="W23"/>
  <c r="Z23"/>
  <c r="AA23"/>
  <c r="AC23"/>
  <c r="AE23"/>
  <c r="V24"/>
  <c r="W24"/>
  <c r="Z24"/>
  <c r="AA24"/>
  <c r="AC24"/>
  <c r="AE24"/>
  <c r="T25"/>
  <c r="X25"/>
  <c r="Z25"/>
  <c r="AA25"/>
  <c r="S22"/>
  <c r="S23"/>
  <c r="S24"/>
  <c r="S25"/>
  <c r="S20"/>
  <c r="AE11"/>
  <c r="AE12"/>
  <c r="AE13"/>
  <c r="AE14"/>
  <c r="AE15"/>
  <c r="AD13"/>
  <c r="AD12"/>
  <c r="AD11"/>
  <c r="Y11"/>
  <c r="Z11"/>
  <c r="AA11"/>
  <c r="AB11"/>
  <c r="Y12"/>
  <c r="Z12"/>
  <c r="AA12"/>
  <c r="AB12"/>
  <c r="Y13"/>
  <c r="Z13"/>
  <c r="AA13"/>
  <c r="AB13"/>
  <c r="Z14"/>
  <c r="AA14"/>
  <c r="Z15"/>
  <c r="AA15"/>
  <c r="Z16"/>
  <c r="AA16"/>
  <c r="X16"/>
  <c r="X13"/>
  <c r="X12"/>
  <c r="X11"/>
  <c r="AF12"/>
  <c r="W16"/>
  <c r="W15"/>
  <c r="W12"/>
  <c r="T11"/>
  <c r="V11"/>
  <c r="T12"/>
  <c r="U12"/>
  <c r="V12"/>
  <c r="T13"/>
  <c r="V13"/>
  <c r="T14"/>
  <c r="V14"/>
  <c r="V15"/>
  <c r="T16"/>
  <c r="S12"/>
  <c r="S13"/>
  <c r="S14"/>
  <c r="S15"/>
  <c r="S16"/>
  <c r="S11"/>
  <c r="O12"/>
  <c r="O13"/>
  <c r="AF13" s="1"/>
  <c r="O14"/>
  <c r="O15"/>
  <c r="AF15" s="1"/>
  <c r="O16"/>
  <c r="O11"/>
  <c r="O17" s="1"/>
  <c r="AF17" s="1"/>
  <c r="L11"/>
  <c r="AC11" s="1"/>
  <c r="L13"/>
  <c r="AC13" s="1"/>
  <c r="L14"/>
  <c r="AC14" s="1"/>
  <c r="L15"/>
  <c r="AC15" s="1"/>
  <c r="L16"/>
  <c r="AC16" s="1"/>
  <c r="L12"/>
  <c r="AC12" s="1"/>
  <c r="F12"/>
  <c r="F13"/>
  <c r="W13" s="1"/>
  <c r="F14"/>
  <c r="W14" s="1"/>
  <c r="F15"/>
  <c r="P15" s="1"/>
  <c r="AG15" s="1"/>
  <c r="F16"/>
  <c r="F11"/>
  <c r="W11" s="1"/>
  <c r="N35"/>
  <c r="AE35" s="1"/>
  <c r="M35"/>
  <c r="K35"/>
  <c r="J35"/>
  <c r="AA35" s="1"/>
  <c r="I35"/>
  <c r="H35"/>
  <c r="G35"/>
  <c r="X35" s="1"/>
  <c r="E35"/>
  <c r="V35" s="1"/>
  <c r="D35"/>
  <c r="U35" s="1"/>
  <c r="C35"/>
  <c r="B35"/>
  <c r="N26"/>
  <c r="AE26" s="1"/>
  <c r="M26"/>
  <c r="K26"/>
  <c r="AB26" s="1"/>
  <c r="J26"/>
  <c r="I26"/>
  <c r="Z26" s="1"/>
  <c r="H26"/>
  <c r="Y26" s="1"/>
  <c r="G26"/>
  <c r="E26"/>
  <c r="D26"/>
  <c r="U26" s="1"/>
  <c r="C26"/>
  <c r="B26"/>
  <c r="N17"/>
  <c r="AE17" s="1"/>
  <c r="M17"/>
  <c r="AD17" s="1"/>
  <c r="K17"/>
  <c r="AB17" s="1"/>
  <c r="J17"/>
  <c r="I17"/>
  <c r="H17"/>
  <c r="G17"/>
  <c r="E17"/>
  <c r="D17"/>
  <c r="U17" s="1"/>
  <c r="C17"/>
  <c r="B17"/>
  <c r="S17" s="1"/>
  <c r="F8"/>
  <c r="Q8" s="1"/>
  <c r="C8"/>
  <c r="T26" s="1"/>
  <c r="D8"/>
  <c r="E8"/>
  <c r="G8"/>
  <c r="H8"/>
  <c r="Y35" s="1"/>
  <c r="I8"/>
  <c r="J8"/>
  <c r="K8"/>
  <c r="L8"/>
  <c r="M8"/>
  <c r="N8"/>
  <c r="O8"/>
  <c r="P8"/>
  <c r="B8"/>
  <c r="Z35" l="1"/>
  <c r="P29"/>
  <c r="AG29" s="1"/>
  <c r="V26"/>
  <c r="AA17"/>
  <c r="S26"/>
  <c r="AD35"/>
  <c r="W20"/>
  <c r="O26"/>
  <c r="P22"/>
  <c r="AG22" s="1"/>
  <c r="L26"/>
  <c r="AC26" s="1"/>
  <c r="P24"/>
  <c r="AG24" s="1"/>
  <c r="Y17"/>
  <c r="P14"/>
  <c r="AG14" s="1"/>
  <c r="Z17"/>
  <c r="AA26"/>
  <c r="S35"/>
  <c r="AB35"/>
  <c r="AF14"/>
  <c r="AF23"/>
  <c r="P32"/>
  <c r="AG32" s="1"/>
  <c r="I37" i="17"/>
  <c r="I70"/>
  <c r="I106"/>
  <c r="I111"/>
  <c r="I122"/>
  <c r="I142"/>
  <c r="I167"/>
  <c r="I169"/>
  <c r="I173"/>
  <c r="I177"/>
  <c r="I186"/>
  <c r="I259"/>
  <c r="I303"/>
  <c r="I342"/>
  <c r="I395"/>
  <c r="I432"/>
  <c r="I467"/>
  <c r="I493"/>
  <c r="I500"/>
  <c r="I550"/>
  <c r="I603"/>
  <c r="I647"/>
  <c r="I651"/>
  <c r="I653"/>
  <c r="I658"/>
  <c r="I58"/>
  <c r="I81"/>
  <c r="I90"/>
  <c r="I325"/>
  <c r="I441"/>
  <c r="I482"/>
  <c r="I513"/>
  <c r="I518"/>
  <c r="I9"/>
  <c r="I134"/>
  <c r="I149"/>
  <c r="I153"/>
  <c r="I521"/>
  <c r="I626"/>
  <c r="I72"/>
  <c r="I124"/>
  <c r="I344"/>
  <c r="I552"/>
  <c r="K659"/>
  <c r="P659"/>
  <c r="I79"/>
  <c r="I279"/>
  <c r="I310"/>
  <c r="I347"/>
  <c r="I438"/>
  <c r="I473"/>
  <c r="I510"/>
  <c r="I555"/>
  <c r="I559"/>
  <c r="I618"/>
  <c r="I207"/>
  <c r="I291"/>
  <c r="I355"/>
  <c r="I415"/>
  <c r="I447"/>
  <c r="I476"/>
  <c r="I515"/>
  <c r="I531"/>
  <c r="I567"/>
  <c r="I624"/>
  <c r="I632"/>
  <c r="O659"/>
  <c r="I51"/>
  <c r="I130"/>
  <c r="I146"/>
  <c r="I198"/>
  <c r="I407"/>
  <c r="I557"/>
  <c r="I563"/>
  <c r="I605"/>
  <c r="N659"/>
  <c r="H659"/>
  <c r="H666" s="1"/>
  <c r="M659"/>
  <c r="I15"/>
  <c r="G659"/>
  <c r="L659"/>
  <c r="V17" i="14"/>
  <c r="T17"/>
  <c r="T35"/>
  <c r="L35"/>
  <c r="AC35" s="1"/>
  <c r="P34"/>
  <c r="AG34" s="1"/>
  <c r="W32"/>
  <c r="P30"/>
  <c r="AG30" s="1"/>
  <c r="F35"/>
  <c r="W35" s="1"/>
  <c r="W29"/>
  <c r="P31"/>
  <c r="AG31" s="1"/>
  <c r="P33"/>
  <c r="AG33" s="1"/>
  <c r="P21"/>
  <c r="AG21" s="1"/>
  <c r="P26"/>
  <c r="AG26" s="1"/>
  <c r="AC20"/>
  <c r="P25"/>
  <c r="AG25" s="1"/>
  <c r="AF21"/>
  <c r="O35"/>
  <c r="AF35" s="1"/>
  <c r="AF31"/>
  <c r="AF33"/>
  <c r="AG20"/>
  <c r="AF24"/>
  <c r="AF26"/>
  <c r="AF20"/>
  <c r="AF11"/>
  <c r="P16"/>
  <c r="AG16" s="1"/>
  <c r="P13"/>
  <c r="AG13" s="1"/>
  <c r="P12"/>
  <c r="AG12" s="1"/>
  <c r="P11"/>
  <c r="AG11" s="1"/>
  <c r="L17"/>
  <c r="AC17" s="1"/>
  <c r="F17"/>
  <c r="W17" s="1"/>
  <c r="H677" i="17" l="1"/>
  <c r="I677" s="1"/>
  <c r="I666"/>
  <c r="I659"/>
  <c r="P35" i="14"/>
  <c r="AG35" s="1"/>
  <c r="P17"/>
  <c r="AG17" s="1"/>
  <c r="G207" i="6" l="1"/>
  <c r="J160" i="10"/>
  <c r="K160"/>
  <c r="L160"/>
  <c r="M160"/>
  <c r="N160"/>
  <c r="O160"/>
  <c r="J161"/>
  <c r="K161"/>
  <c r="L161"/>
  <c r="M161"/>
  <c r="N161"/>
  <c r="O161"/>
  <c r="J162"/>
  <c r="K162"/>
  <c r="L162"/>
  <c r="M162"/>
  <c r="N162"/>
  <c r="O162"/>
  <c r="J163"/>
  <c r="K163"/>
  <c r="L163"/>
  <c r="M163"/>
  <c r="N163"/>
  <c r="O163"/>
  <c r="J164"/>
  <c r="K164"/>
  <c r="L164"/>
  <c r="M164"/>
  <c r="N164"/>
  <c r="O164"/>
  <c r="J165"/>
  <c r="K165"/>
  <c r="L165"/>
  <c r="M165"/>
  <c r="N165"/>
  <c r="O165"/>
  <c r="J166"/>
  <c r="K166"/>
  <c r="L166"/>
  <c r="M166"/>
  <c r="N166"/>
  <c r="O166"/>
  <c r="J167"/>
  <c r="K167"/>
  <c r="L167"/>
  <c r="M167"/>
  <c r="N167"/>
  <c r="O167"/>
  <c r="J168"/>
  <c r="K168"/>
  <c r="L168"/>
  <c r="M168"/>
  <c r="N168"/>
  <c r="O168"/>
  <c r="J169"/>
  <c r="K169"/>
  <c r="L169"/>
  <c r="M169"/>
  <c r="N169"/>
  <c r="O169"/>
  <c r="J170"/>
  <c r="K170"/>
  <c r="L170"/>
  <c r="M170"/>
  <c r="N170"/>
  <c r="O170"/>
  <c r="J171"/>
  <c r="K171"/>
  <c r="L171"/>
  <c r="M171"/>
  <c r="N171"/>
  <c r="O171"/>
  <c r="J172"/>
  <c r="K172"/>
  <c r="L172"/>
  <c r="M172"/>
  <c r="N172"/>
  <c r="O172"/>
  <c r="J174"/>
  <c r="K174"/>
  <c r="L174"/>
  <c r="M174"/>
  <c r="N174"/>
  <c r="O174"/>
  <c r="K159"/>
  <c r="L159"/>
  <c r="M159"/>
  <c r="N159"/>
  <c r="O159"/>
  <c r="J159"/>
  <c r="I138"/>
  <c r="H138"/>
  <c r="I136"/>
  <c r="I133"/>
  <c r="I127"/>
  <c r="H136"/>
  <c r="H133"/>
  <c r="H127"/>
  <c r="G136"/>
  <c r="AI136" s="1"/>
  <c r="J136"/>
  <c r="K136"/>
  <c r="L136"/>
  <c r="M136"/>
  <c r="N136"/>
  <c r="N138" s="1"/>
  <c r="O136"/>
  <c r="G133"/>
  <c r="J133"/>
  <c r="K133"/>
  <c r="L133"/>
  <c r="M133"/>
  <c r="N133"/>
  <c r="O133"/>
  <c r="F136"/>
  <c r="J138"/>
  <c r="M138"/>
  <c r="F138"/>
  <c r="F133"/>
  <c r="G127"/>
  <c r="AI127" s="1"/>
  <c r="J127"/>
  <c r="K127"/>
  <c r="L127"/>
  <c r="M127"/>
  <c r="N127"/>
  <c r="O127"/>
  <c r="F127"/>
  <c r="G123"/>
  <c r="AI123" s="1"/>
  <c r="H123"/>
  <c r="I123"/>
  <c r="J123"/>
  <c r="K123"/>
  <c r="L123"/>
  <c r="M123"/>
  <c r="N123"/>
  <c r="O123"/>
  <c r="G124"/>
  <c r="H124"/>
  <c r="I124"/>
  <c r="J124"/>
  <c r="K124"/>
  <c r="L124"/>
  <c r="M124"/>
  <c r="N124"/>
  <c r="O124"/>
  <c r="G125"/>
  <c r="H125"/>
  <c r="I125"/>
  <c r="J125"/>
  <c r="K125"/>
  <c r="L125"/>
  <c r="M125"/>
  <c r="N125"/>
  <c r="O125"/>
  <c r="G126"/>
  <c r="AI126" s="1"/>
  <c r="H126"/>
  <c r="I126"/>
  <c r="J126"/>
  <c r="K126"/>
  <c r="L126"/>
  <c r="M126"/>
  <c r="N126"/>
  <c r="O126"/>
  <c r="G128"/>
  <c r="H128"/>
  <c r="I128"/>
  <c r="J128"/>
  <c r="K128"/>
  <c r="L128"/>
  <c r="M128"/>
  <c r="N128"/>
  <c r="O128"/>
  <c r="G129"/>
  <c r="H129"/>
  <c r="I129"/>
  <c r="J129"/>
  <c r="K129"/>
  <c r="L129"/>
  <c r="M129"/>
  <c r="N129"/>
  <c r="O129"/>
  <c r="G130"/>
  <c r="H130"/>
  <c r="I130"/>
  <c r="J130"/>
  <c r="K130"/>
  <c r="L130"/>
  <c r="M130"/>
  <c r="N130"/>
  <c r="O130"/>
  <c r="G131"/>
  <c r="H131"/>
  <c r="I131"/>
  <c r="J131"/>
  <c r="K131"/>
  <c r="L131"/>
  <c r="M131"/>
  <c r="N131"/>
  <c r="O131"/>
  <c r="G132"/>
  <c r="H132"/>
  <c r="I132"/>
  <c r="J132"/>
  <c r="K132"/>
  <c r="L132"/>
  <c r="M132"/>
  <c r="N132"/>
  <c r="O132"/>
  <c r="G134"/>
  <c r="AI134" s="1"/>
  <c r="H134"/>
  <c r="I134"/>
  <c r="J134"/>
  <c r="K134"/>
  <c r="L134"/>
  <c r="M134"/>
  <c r="N134"/>
  <c r="O134"/>
  <c r="G135"/>
  <c r="H135"/>
  <c r="I135"/>
  <c r="J135"/>
  <c r="K135"/>
  <c r="L135"/>
  <c r="M135"/>
  <c r="N135"/>
  <c r="O135"/>
  <c r="F135"/>
  <c r="F134"/>
  <c r="F132"/>
  <c r="F131"/>
  <c r="F130"/>
  <c r="F129"/>
  <c r="F128"/>
  <c r="F126"/>
  <c r="F125"/>
  <c r="F124"/>
  <c r="F123"/>
  <c r="I120"/>
  <c r="J120"/>
  <c r="K120"/>
  <c r="L120"/>
  <c r="M120"/>
  <c r="N120"/>
  <c r="O120"/>
  <c r="F120"/>
  <c r="AI93"/>
  <c r="AI94"/>
  <c r="AI95"/>
  <c r="AI96"/>
  <c r="AI97"/>
  <c r="AI98"/>
  <c r="AI99"/>
  <c r="AI101"/>
  <c r="AI102"/>
  <c r="AI103"/>
  <c r="AI104"/>
  <c r="AI105"/>
  <c r="AI106"/>
  <c r="AI107"/>
  <c r="AI108"/>
  <c r="AI109"/>
  <c r="AI110"/>
  <c r="AI111"/>
  <c r="AI112"/>
  <c r="AI113"/>
  <c r="AI114"/>
  <c r="AI115"/>
  <c r="AI116"/>
  <c r="AI117"/>
  <c r="AI118"/>
  <c r="AI119"/>
  <c r="AI121"/>
  <c r="AI122"/>
  <c r="AI124"/>
  <c r="AI125"/>
  <c r="AI128"/>
  <c r="AI129"/>
  <c r="AI130"/>
  <c r="AI131"/>
  <c r="AI132"/>
  <c r="AI135"/>
  <c r="AI137"/>
  <c r="G36"/>
  <c r="AI36" s="1"/>
  <c r="AI3"/>
  <c r="AI4"/>
  <c r="AI5"/>
  <c r="AI6"/>
  <c r="AI8"/>
  <c r="AI9"/>
  <c r="AI11"/>
  <c r="AI12"/>
  <c r="AI14"/>
  <c r="AI15"/>
  <c r="AI16"/>
  <c r="AI17"/>
  <c r="AI18"/>
  <c r="AI19"/>
  <c r="AI20"/>
  <c r="AI21"/>
  <c r="AI22"/>
  <c r="AI23"/>
  <c r="AI24"/>
  <c r="AI25"/>
  <c r="AI26"/>
  <c r="AI27"/>
  <c r="AI28"/>
  <c r="AI29"/>
  <c r="AI30"/>
  <c r="AI31"/>
  <c r="AI32"/>
  <c r="AI33"/>
  <c r="AI34"/>
  <c r="AI35"/>
  <c r="AI38"/>
  <c r="AI39"/>
  <c r="AI40"/>
  <c r="AI41"/>
  <c r="AI42"/>
  <c r="AI43"/>
  <c r="AI44"/>
  <c r="AI45"/>
  <c r="AI46"/>
  <c r="AI47"/>
  <c r="AI48"/>
  <c r="AI49"/>
  <c r="AI50"/>
  <c r="AI51"/>
  <c r="AI52"/>
  <c r="AI53"/>
  <c r="AI54"/>
  <c r="AI56"/>
  <c r="AI57"/>
  <c r="AI58"/>
  <c r="AI59"/>
  <c r="AI61"/>
  <c r="AI62"/>
  <c r="AI63"/>
  <c r="AI64"/>
  <c r="AI65"/>
  <c r="AI66"/>
  <c r="AI67"/>
  <c r="AI68"/>
  <c r="AI69"/>
  <c r="AI70"/>
  <c r="AI71"/>
  <c r="AI72"/>
  <c r="AI74"/>
  <c r="AI75"/>
  <c r="AI76"/>
  <c r="AI77"/>
  <c r="AI78"/>
  <c r="AI79"/>
  <c r="AI80"/>
  <c r="AI81"/>
  <c r="AI82"/>
  <c r="AI83"/>
  <c r="AI84"/>
  <c r="AI85"/>
  <c r="AI86"/>
  <c r="AI87"/>
  <c r="AI88"/>
  <c r="AI89"/>
  <c r="AI90"/>
  <c r="AI91"/>
  <c r="AI2"/>
  <c r="I118"/>
  <c r="I117"/>
  <c r="K117"/>
  <c r="L117"/>
  <c r="M117"/>
  <c r="N117"/>
  <c r="O117"/>
  <c r="J117"/>
  <c r="G117"/>
  <c r="F117"/>
  <c r="I108"/>
  <c r="F108"/>
  <c r="O108"/>
  <c r="N108"/>
  <c r="N118" s="1"/>
  <c r="M108"/>
  <c r="L108"/>
  <c r="L118" s="1"/>
  <c r="K108"/>
  <c r="J108"/>
  <c r="G108"/>
  <c r="I100"/>
  <c r="I37"/>
  <c r="K99"/>
  <c r="L99"/>
  <c r="M99"/>
  <c r="N99"/>
  <c r="O99"/>
  <c r="J99"/>
  <c r="I99"/>
  <c r="G99"/>
  <c r="F99"/>
  <c r="I92"/>
  <c r="J92"/>
  <c r="K92"/>
  <c r="L92"/>
  <c r="M92"/>
  <c r="N92"/>
  <c r="O92"/>
  <c r="G92"/>
  <c r="AI92" s="1"/>
  <c r="F92"/>
  <c r="K73"/>
  <c r="L73"/>
  <c r="M73"/>
  <c r="N73"/>
  <c r="O73"/>
  <c r="J73"/>
  <c r="I73"/>
  <c r="G73"/>
  <c r="AI73" s="1"/>
  <c r="F73"/>
  <c r="I60"/>
  <c r="K60"/>
  <c r="L60"/>
  <c r="M60"/>
  <c r="N60"/>
  <c r="O60"/>
  <c r="J60"/>
  <c r="G60"/>
  <c r="AI60" s="1"/>
  <c r="F60"/>
  <c r="I55"/>
  <c r="K55"/>
  <c r="L55"/>
  <c r="M55"/>
  <c r="N55"/>
  <c r="O55"/>
  <c r="J55"/>
  <c r="G55"/>
  <c r="AI55" s="1"/>
  <c r="F55"/>
  <c r="H116"/>
  <c r="H105"/>
  <c r="H104"/>
  <c r="H107"/>
  <c r="H115"/>
  <c r="H103"/>
  <c r="H114"/>
  <c r="H102"/>
  <c r="H106"/>
  <c r="H113"/>
  <c r="H112"/>
  <c r="H111"/>
  <c r="H110"/>
  <c r="H109"/>
  <c r="F36"/>
  <c r="F7"/>
  <c r="H98"/>
  <c r="H97"/>
  <c r="H96"/>
  <c r="H95"/>
  <c r="H94"/>
  <c r="H93"/>
  <c r="H88"/>
  <c r="H87"/>
  <c r="H86"/>
  <c r="H85"/>
  <c r="H84"/>
  <c r="H83"/>
  <c r="H82"/>
  <c r="H81"/>
  <c r="H91"/>
  <c r="H90"/>
  <c r="H89"/>
  <c r="H40"/>
  <c r="H39"/>
  <c r="H54"/>
  <c r="H53"/>
  <c r="H52"/>
  <c r="H51"/>
  <c r="H50"/>
  <c r="H49"/>
  <c r="H48"/>
  <c r="H47"/>
  <c r="H80"/>
  <c r="H46"/>
  <c r="H45"/>
  <c r="H44"/>
  <c r="H43"/>
  <c r="H42"/>
  <c r="H41"/>
  <c r="H56"/>
  <c r="H79"/>
  <c r="H78"/>
  <c r="H77"/>
  <c r="H76"/>
  <c r="H59"/>
  <c r="H75"/>
  <c r="H74"/>
  <c r="H58"/>
  <c r="H57"/>
  <c r="H72"/>
  <c r="H71"/>
  <c r="H70"/>
  <c r="H69"/>
  <c r="H68"/>
  <c r="H67"/>
  <c r="H66"/>
  <c r="H65"/>
  <c r="H64"/>
  <c r="H63"/>
  <c r="H62"/>
  <c r="H61"/>
  <c r="O36"/>
  <c r="N36"/>
  <c r="M36"/>
  <c r="L36"/>
  <c r="K36"/>
  <c r="J36"/>
  <c r="I36"/>
  <c r="H35"/>
  <c r="H34"/>
  <c r="H33"/>
  <c r="H32"/>
  <c r="H31"/>
  <c r="H30"/>
  <c r="H29"/>
  <c r="H28"/>
  <c r="H27"/>
  <c r="H26"/>
  <c r="H25"/>
  <c r="H24"/>
  <c r="H23"/>
  <c r="H22"/>
  <c r="H21"/>
  <c r="H20"/>
  <c r="H19"/>
  <c r="H17"/>
  <c r="H18"/>
  <c r="H16"/>
  <c r="H15"/>
  <c r="H14"/>
  <c r="O13"/>
  <c r="N13"/>
  <c r="M13"/>
  <c r="L13"/>
  <c r="K13"/>
  <c r="J13"/>
  <c r="I13"/>
  <c r="G13"/>
  <c r="AI13" s="1"/>
  <c r="F13"/>
  <c r="H12"/>
  <c r="H11"/>
  <c r="O10"/>
  <c r="N10"/>
  <c r="M10"/>
  <c r="L10"/>
  <c r="K10"/>
  <c r="J10"/>
  <c r="I10"/>
  <c r="G10"/>
  <c r="AI10" s="1"/>
  <c r="F10"/>
  <c r="H9"/>
  <c r="H8"/>
  <c r="O7"/>
  <c r="N7"/>
  <c r="M7"/>
  <c r="L7"/>
  <c r="K7"/>
  <c r="J7"/>
  <c r="I7"/>
  <c r="G7"/>
  <c r="AI7" s="1"/>
  <c r="H6"/>
  <c r="H5"/>
  <c r="H4"/>
  <c r="H3"/>
  <c r="H2"/>
  <c r="H658" i="6"/>
  <c r="G658"/>
  <c r="I658"/>
  <c r="J658"/>
  <c r="K658"/>
  <c r="L658"/>
  <c r="M658"/>
  <c r="N658"/>
  <c r="F658"/>
  <c r="H563"/>
  <c r="H645"/>
  <c r="H632"/>
  <c r="H618"/>
  <c r="H603"/>
  <c r="H589"/>
  <c r="H567"/>
  <c r="H550"/>
  <c r="H540"/>
  <c r="H531"/>
  <c r="H510"/>
  <c r="H500"/>
  <c r="H489"/>
  <c r="H482"/>
  <c r="H473"/>
  <c r="H467"/>
  <c r="H452"/>
  <c r="H447"/>
  <c r="H438"/>
  <c r="H432"/>
  <c r="H424"/>
  <c r="H415"/>
  <c r="H407"/>
  <c r="H395"/>
  <c r="H382"/>
  <c r="H355"/>
  <c r="H342"/>
  <c r="H347"/>
  <c r="H337"/>
  <c r="H325"/>
  <c r="H310"/>
  <c r="H303"/>
  <c r="H297"/>
  <c r="H291"/>
  <c r="H279"/>
  <c r="H259"/>
  <c r="H242"/>
  <c r="H207"/>
  <c r="H198"/>
  <c r="H186"/>
  <c r="H165"/>
  <c r="H153"/>
  <c r="H146"/>
  <c r="H142"/>
  <c r="H138"/>
  <c r="H134"/>
  <c r="H130"/>
  <c r="H122"/>
  <c r="H102"/>
  <c r="H90"/>
  <c r="H79"/>
  <c r="H70"/>
  <c r="H65"/>
  <c r="H58"/>
  <c r="H51"/>
  <c r="H37"/>
  <c r="H15"/>
  <c r="H9"/>
  <c r="O138" i="10" l="1"/>
  <c r="K138"/>
  <c r="G138"/>
  <c r="AI138" s="1"/>
  <c r="L138"/>
  <c r="AI133"/>
  <c r="G100"/>
  <c r="G37"/>
  <c r="K118"/>
  <c r="O100"/>
  <c r="K100"/>
  <c r="H92"/>
  <c r="O118"/>
  <c r="J100"/>
  <c r="L100"/>
  <c r="H108"/>
  <c r="M100"/>
  <c r="G118"/>
  <c r="M118"/>
  <c r="F100"/>
  <c r="N100"/>
  <c r="J118"/>
  <c r="F118"/>
  <c r="H55"/>
  <c r="H99"/>
  <c r="H117"/>
  <c r="H73"/>
  <c r="H60"/>
  <c r="K37"/>
  <c r="O37"/>
  <c r="J37"/>
  <c r="F37"/>
  <c r="N37"/>
  <c r="AI37"/>
  <c r="L37"/>
  <c r="H36"/>
  <c r="M37"/>
  <c r="H13"/>
  <c r="H7"/>
  <c r="H10"/>
  <c r="G120" l="1"/>
  <c r="AI100"/>
  <c r="H100"/>
  <c r="H118"/>
  <c r="H37"/>
  <c r="AI120" l="1"/>
  <c r="H120"/>
  <c r="N653" i="6" l="1"/>
  <c r="M653"/>
  <c r="L653"/>
  <c r="K653"/>
  <c r="J653"/>
  <c r="I653"/>
  <c r="G653"/>
  <c r="F653"/>
  <c r="N651"/>
  <c r="M651"/>
  <c r="L651"/>
  <c r="K651"/>
  <c r="J651"/>
  <c r="I651"/>
  <c r="G651"/>
  <c r="F651"/>
  <c r="N647"/>
  <c r="M647"/>
  <c r="L647"/>
  <c r="K647"/>
  <c r="J647"/>
  <c r="I647"/>
  <c r="G647"/>
  <c r="F647"/>
  <c r="N645"/>
  <c r="M645"/>
  <c r="L645"/>
  <c r="K645"/>
  <c r="J645"/>
  <c r="I645"/>
  <c r="G645"/>
  <c r="F645"/>
  <c r="N641"/>
  <c r="M641"/>
  <c r="L641"/>
  <c r="K641"/>
  <c r="J641"/>
  <c r="I641"/>
  <c r="G641"/>
  <c r="F641"/>
  <c r="N639"/>
  <c r="M639"/>
  <c r="L639"/>
  <c r="K639"/>
  <c r="J639"/>
  <c r="I639"/>
  <c r="G639"/>
  <c r="F639"/>
  <c r="N637"/>
  <c r="M637"/>
  <c r="L637"/>
  <c r="K637"/>
  <c r="J637"/>
  <c r="I637"/>
  <c r="G637"/>
  <c r="F637"/>
  <c r="N635"/>
  <c r="M635"/>
  <c r="L635"/>
  <c r="K635"/>
  <c r="J635"/>
  <c r="I635"/>
  <c r="G635"/>
  <c r="F635"/>
  <c r="N632"/>
  <c r="M632"/>
  <c r="L632"/>
  <c r="K632"/>
  <c r="J632"/>
  <c r="I632"/>
  <c r="G632"/>
  <c r="F632"/>
  <c r="N626"/>
  <c r="M626"/>
  <c r="L626"/>
  <c r="K626"/>
  <c r="J626"/>
  <c r="I626"/>
  <c r="G626"/>
  <c r="F626"/>
  <c r="N624"/>
  <c r="M624"/>
  <c r="L624"/>
  <c r="K624"/>
  <c r="J624"/>
  <c r="I624"/>
  <c r="G624"/>
  <c r="F624"/>
  <c r="N618"/>
  <c r="M618"/>
  <c r="L618"/>
  <c r="K618"/>
  <c r="J618"/>
  <c r="I618"/>
  <c r="G618"/>
  <c r="F618"/>
  <c r="N605"/>
  <c r="M605"/>
  <c r="L605"/>
  <c r="K605"/>
  <c r="J605"/>
  <c r="I605"/>
  <c r="G605"/>
  <c r="F605"/>
  <c r="N603"/>
  <c r="M603"/>
  <c r="L603"/>
  <c r="K603"/>
  <c r="J603"/>
  <c r="I603"/>
  <c r="G603"/>
  <c r="F603"/>
  <c r="N589"/>
  <c r="M589"/>
  <c r="L589"/>
  <c r="K589"/>
  <c r="J589"/>
  <c r="I589"/>
  <c r="G589"/>
  <c r="F589"/>
  <c r="N577"/>
  <c r="M577"/>
  <c r="L577"/>
  <c r="K577"/>
  <c r="J577"/>
  <c r="I577"/>
  <c r="G577"/>
  <c r="F577"/>
  <c r="N575"/>
  <c r="M575"/>
  <c r="L575"/>
  <c r="K575"/>
  <c r="J575"/>
  <c r="I575"/>
  <c r="G575"/>
  <c r="F575"/>
  <c r="N572"/>
  <c r="M572"/>
  <c r="L572"/>
  <c r="K572"/>
  <c r="J572"/>
  <c r="I572"/>
  <c r="G572"/>
  <c r="F572"/>
  <c r="N570"/>
  <c r="M570"/>
  <c r="L570"/>
  <c r="K570"/>
  <c r="J570"/>
  <c r="I570"/>
  <c r="G570"/>
  <c r="F570"/>
  <c r="N567"/>
  <c r="M567"/>
  <c r="L567"/>
  <c r="K567"/>
  <c r="J567"/>
  <c r="I567"/>
  <c r="G567"/>
  <c r="F567"/>
  <c r="N563"/>
  <c r="M563"/>
  <c r="L563"/>
  <c r="K563"/>
  <c r="J563"/>
  <c r="I563"/>
  <c r="G563"/>
  <c r="F563"/>
  <c r="N559"/>
  <c r="M559"/>
  <c r="L559"/>
  <c r="K559"/>
  <c r="J559"/>
  <c r="I559"/>
  <c r="G559"/>
  <c r="F559"/>
  <c r="N557"/>
  <c r="M557"/>
  <c r="L557"/>
  <c r="K557"/>
  <c r="J557"/>
  <c r="I557"/>
  <c r="G557"/>
  <c r="F557"/>
  <c r="N555"/>
  <c r="M555"/>
  <c r="L555"/>
  <c r="K555"/>
  <c r="J555"/>
  <c r="I555"/>
  <c r="G555"/>
  <c r="F555"/>
  <c r="N552"/>
  <c r="M552"/>
  <c r="L552"/>
  <c r="K552"/>
  <c r="J552"/>
  <c r="I552"/>
  <c r="G552"/>
  <c r="F552"/>
  <c r="N550"/>
  <c r="M550"/>
  <c r="L550"/>
  <c r="K550"/>
  <c r="J550"/>
  <c r="I550"/>
  <c r="G550"/>
  <c r="F550"/>
  <c r="N540"/>
  <c r="M540"/>
  <c r="L540"/>
  <c r="K540"/>
  <c r="J540"/>
  <c r="I540"/>
  <c r="G540"/>
  <c r="F540"/>
  <c r="N534"/>
  <c r="M534"/>
  <c r="L534"/>
  <c r="K534"/>
  <c r="J534"/>
  <c r="I534"/>
  <c r="G534"/>
  <c r="F534"/>
  <c r="N531"/>
  <c r="M531"/>
  <c r="L531"/>
  <c r="K531"/>
  <c r="J531"/>
  <c r="I531"/>
  <c r="G531"/>
  <c r="F531"/>
  <c r="N521"/>
  <c r="M521"/>
  <c r="L521"/>
  <c r="K521"/>
  <c r="J521"/>
  <c r="I521"/>
  <c r="G521"/>
  <c r="F521"/>
  <c r="N518"/>
  <c r="M518"/>
  <c r="L518"/>
  <c r="K518"/>
  <c r="J518"/>
  <c r="I518"/>
  <c r="G518"/>
  <c r="F518"/>
  <c r="N515"/>
  <c r="M515"/>
  <c r="L515"/>
  <c r="K515"/>
  <c r="J515"/>
  <c r="I515"/>
  <c r="G515"/>
  <c r="F515"/>
  <c r="N513"/>
  <c r="M513"/>
  <c r="L513"/>
  <c r="K513"/>
  <c r="J513"/>
  <c r="I513"/>
  <c r="G513"/>
  <c r="F513"/>
  <c r="N510"/>
  <c r="M510"/>
  <c r="L510"/>
  <c r="K510"/>
  <c r="J510"/>
  <c r="I510"/>
  <c r="G510"/>
  <c r="F510"/>
  <c r="N500"/>
  <c r="M500"/>
  <c r="L500"/>
  <c r="K500"/>
  <c r="J500"/>
  <c r="I500"/>
  <c r="G500"/>
  <c r="F500"/>
  <c r="N493"/>
  <c r="M493"/>
  <c r="L493"/>
  <c r="K493"/>
  <c r="J493"/>
  <c r="I493"/>
  <c r="G493"/>
  <c r="F493"/>
  <c r="N489"/>
  <c r="M489"/>
  <c r="L489"/>
  <c r="K489"/>
  <c r="J489"/>
  <c r="I489"/>
  <c r="G489"/>
  <c r="F489"/>
  <c r="N482"/>
  <c r="M482"/>
  <c r="L482"/>
  <c r="K482"/>
  <c r="J482"/>
  <c r="I482"/>
  <c r="G482"/>
  <c r="F482"/>
  <c r="N476"/>
  <c r="M476"/>
  <c r="L476"/>
  <c r="K476"/>
  <c r="J476"/>
  <c r="I476"/>
  <c r="G476"/>
  <c r="F476"/>
  <c r="N473"/>
  <c r="M473"/>
  <c r="L473"/>
  <c r="K473"/>
  <c r="J473"/>
  <c r="I473"/>
  <c r="G473"/>
  <c r="F473"/>
  <c r="N467"/>
  <c r="M467"/>
  <c r="L467"/>
  <c r="K467"/>
  <c r="J467"/>
  <c r="I467"/>
  <c r="G467"/>
  <c r="F467"/>
  <c r="N452"/>
  <c r="M452"/>
  <c r="L452"/>
  <c r="K452"/>
  <c r="J452"/>
  <c r="I452"/>
  <c r="G452"/>
  <c r="F452"/>
  <c r="N447"/>
  <c r="M447"/>
  <c r="L447"/>
  <c r="K447"/>
  <c r="J447"/>
  <c r="I447"/>
  <c r="G447"/>
  <c r="F447"/>
  <c r="N441"/>
  <c r="M441"/>
  <c r="L441"/>
  <c r="K441"/>
  <c r="J441"/>
  <c r="I441"/>
  <c r="G441"/>
  <c r="F441"/>
  <c r="N438"/>
  <c r="M438"/>
  <c r="L438"/>
  <c r="K438"/>
  <c r="J438"/>
  <c r="I438"/>
  <c r="G438"/>
  <c r="F438"/>
  <c r="N432"/>
  <c r="M432"/>
  <c r="L432"/>
  <c r="K432"/>
  <c r="J432"/>
  <c r="I432"/>
  <c r="G432"/>
  <c r="F432"/>
  <c r="N424"/>
  <c r="M424"/>
  <c r="L424"/>
  <c r="K424"/>
  <c r="J424"/>
  <c r="I424"/>
  <c r="G424"/>
  <c r="F424"/>
  <c r="N415"/>
  <c r="M415"/>
  <c r="L415"/>
  <c r="K415"/>
  <c r="J415"/>
  <c r="I415"/>
  <c r="G415"/>
  <c r="F415"/>
  <c r="N407"/>
  <c r="M407"/>
  <c r="L407"/>
  <c r="K407"/>
  <c r="J407"/>
  <c r="I407"/>
  <c r="G407"/>
  <c r="F407"/>
  <c r="N395"/>
  <c r="M395"/>
  <c r="L395"/>
  <c r="K395"/>
  <c r="J395"/>
  <c r="I395"/>
  <c r="G395"/>
  <c r="F395"/>
  <c r="N382"/>
  <c r="M382"/>
  <c r="L382"/>
  <c r="K382"/>
  <c r="J382"/>
  <c r="I382"/>
  <c r="G382"/>
  <c r="F382"/>
  <c r="N360"/>
  <c r="M360"/>
  <c r="L360"/>
  <c r="K360"/>
  <c r="J360"/>
  <c r="I360"/>
  <c r="G360"/>
  <c r="F360"/>
  <c r="N357"/>
  <c r="M357"/>
  <c r="L357"/>
  <c r="K357"/>
  <c r="J357"/>
  <c r="I357"/>
  <c r="G357"/>
  <c r="F357"/>
  <c r="N355"/>
  <c r="M355"/>
  <c r="L355"/>
  <c r="K355"/>
  <c r="J355"/>
  <c r="I355"/>
  <c r="G355"/>
  <c r="F355"/>
  <c r="N347"/>
  <c r="M347"/>
  <c r="L347"/>
  <c r="K347"/>
  <c r="J347"/>
  <c r="I347"/>
  <c r="G347"/>
  <c r="F347"/>
  <c r="N344"/>
  <c r="M344"/>
  <c r="L344"/>
  <c r="K344"/>
  <c r="J344"/>
  <c r="I344"/>
  <c r="G344"/>
  <c r="F344"/>
  <c r="N342"/>
  <c r="M342"/>
  <c r="L342"/>
  <c r="K342"/>
  <c r="J342"/>
  <c r="I342"/>
  <c r="G342"/>
  <c r="F342"/>
  <c r="N337"/>
  <c r="M337"/>
  <c r="L337"/>
  <c r="K337"/>
  <c r="J337"/>
  <c r="I337"/>
  <c r="G337"/>
  <c r="F337"/>
  <c r="N325"/>
  <c r="M325"/>
  <c r="L325"/>
  <c r="K325"/>
  <c r="J325"/>
  <c r="I325"/>
  <c r="G325"/>
  <c r="F325"/>
  <c r="N310"/>
  <c r="M310"/>
  <c r="L310"/>
  <c r="K310"/>
  <c r="J310"/>
  <c r="I310"/>
  <c r="G310"/>
  <c r="F310"/>
  <c r="N303"/>
  <c r="M303"/>
  <c r="L303"/>
  <c r="K303"/>
  <c r="J303"/>
  <c r="I303"/>
  <c r="G303"/>
  <c r="F303"/>
  <c r="N297"/>
  <c r="M297"/>
  <c r="L297"/>
  <c r="K297"/>
  <c r="J297"/>
  <c r="I297"/>
  <c r="G297"/>
  <c r="F297"/>
  <c r="N291"/>
  <c r="M291"/>
  <c r="L291"/>
  <c r="K291"/>
  <c r="J291"/>
  <c r="I291"/>
  <c r="G291"/>
  <c r="F291"/>
  <c r="N279"/>
  <c r="M279"/>
  <c r="L279"/>
  <c r="K279"/>
  <c r="J279"/>
  <c r="I279"/>
  <c r="G279"/>
  <c r="F279"/>
  <c r="N259"/>
  <c r="M259"/>
  <c r="L259"/>
  <c r="K259"/>
  <c r="J259"/>
  <c r="I259"/>
  <c r="G259"/>
  <c r="F259"/>
  <c r="N242"/>
  <c r="M242"/>
  <c r="L242"/>
  <c r="K242"/>
  <c r="J242"/>
  <c r="I242"/>
  <c r="G242"/>
  <c r="F242"/>
  <c r="N207"/>
  <c r="M207"/>
  <c r="L207"/>
  <c r="K207"/>
  <c r="J207"/>
  <c r="I207"/>
  <c r="F207"/>
  <c r="N198"/>
  <c r="M198"/>
  <c r="L198"/>
  <c r="K198"/>
  <c r="J198"/>
  <c r="I198"/>
  <c r="G198"/>
  <c r="F198"/>
  <c r="N186"/>
  <c r="M186"/>
  <c r="L186"/>
  <c r="K186"/>
  <c r="J186"/>
  <c r="I186"/>
  <c r="G186"/>
  <c r="F186"/>
  <c r="N177"/>
  <c r="M177"/>
  <c r="L177"/>
  <c r="K177"/>
  <c r="J177"/>
  <c r="I177"/>
  <c r="G177"/>
  <c r="F177"/>
  <c r="N173"/>
  <c r="M173"/>
  <c r="L173"/>
  <c r="K173"/>
  <c r="J173"/>
  <c r="I173"/>
  <c r="G173"/>
  <c r="F173"/>
  <c r="N169"/>
  <c r="M169"/>
  <c r="L169"/>
  <c r="K169"/>
  <c r="J169"/>
  <c r="I169"/>
  <c r="G169"/>
  <c r="F169"/>
  <c r="N167"/>
  <c r="M167"/>
  <c r="L167"/>
  <c r="K167"/>
  <c r="J167"/>
  <c r="I167"/>
  <c r="G167"/>
  <c r="F167"/>
  <c r="N165"/>
  <c r="M165"/>
  <c r="L165"/>
  <c r="K165"/>
  <c r="J165"/>
  <c r="I165"/>
  <c r="G165"/>
  <c r="F165"/>
  <c r="N159"/>
  <c r="M159"/>
  <c r="L159"/>
  <c r="K159"/>
  <c r="J159"/>
  <c r="I159"/>
  <c r="G159"/>
  <c r="F159"/>
  <c r="N157"/>
  <c r="M157"/>
  <c r="L157"/>
  <c r="K157"/>
  <c r="J157"/>
  <c r="I157"/>
  <c r="G157"/>
  <c r="F157"/>
  <c r="N155"/>
  <c r="M155"/>
  <c r="L155"/>
  <c r="K155"/>
  <c r="J155"/>
  <c r="I155"/>
  <c r="G155"/>
  <c r="F155"/>
  <c r="N153"/>
  <c r="M153"/>
  <c r="L153"/>
  <c r="K153"/>
  <c r="J153"/>
  <c r="I153"/>
  <c r="G153"/>
  <c r="F153"/>
  <c r="N149"/>
  <c r="M149"/>
  <c r="L149"/>
  <c r="K149"/>
  <c r="J149"/>
  <c r="I149"/>
  <c r="G149"/>
  <c r="F149"/>
  <c r="N146"/>
  <c r="M146"/>
  <c r="L146"/>
  <c r="K146"/>
  <c r="J146"/>
  <c r="I146"/>
  <c r="G146"/>
  <c r="F146"/>
  <c r="N142"/>
  <c r="M142"/>
  <c r="L142"/>
  <c r="K142"/>
  <c r="J142"/>
  <c r="I142"/>
  <c r="G142"/>
  <c r="F142"/>
  <c r="N138"/>
  <c r="M138"/>
  <c r="L138"/>
  <c r="K138"/>
  <c r="J138"/>
  <c r="I138"/>
  <c r="G138"/>
  <c r="F138"/>
  <c r="N134"/>
  <c r="M134"/>
  <c r="L134"/>
  <c r="K134"/>
  <c r="J134"/>
  <c r="I134"/>
  <c r="G134"/>
  <c r="F134"/>
  <c r="N130"/>
  <c r="M130"/>
  <c r="L130"/>
  <c r="K130"/>
  <c r="J130"/>
  <c r="I130"/>
  <c r="G130"/>
  <c r="F130"/>
  <c r="N124"/>
  <c r="M124"/>
  <c r="L124"/>
  <c r="K124"/>
  <c r="J124"/>
  <c r="I124"/>
  <c r="G124"/>
  <c r="F124"/>
  <c r="N122"/>
  <c r="M122"/>
  <c r="L122"/>
  <c r="K122"/>
  <c r="J122"/>
  <c r="I122"/>
  <c r="G122"/>
  <c r="F122"/>
  <c r="N111"/>
  <c r="M111"/>
  <c r="L111"/>
  <c r="K111"/>
  <c r="J111"/>
  <c r="I111"/>
  <c r="G111"/>
  <c r="F111"/>
  <c r="N106"/>
  <c r="M106"/>
  <c r="L106"/>
  <c r="K106"/>
  <c r="J106"/>
  <c r="I106"/>
  <c r="G106"/>
  <c r="F106"/>
  <c r="N102"/>
  <c r="M102"/>
  <c r="L102"/>
  <c r="K102"/>
  <c r="J102"/>
  <c r="I102"/>
  <c r="G102"/>
  <c r="F102"/>
  <c r="N90"/>
  <c r="M90"/>
  <c r="L90"/>
  <c r="K90"/>
  <c r="J90"/>
  <c r="I90"/>
  <c r="G90"/>
  <c r="F90"/>
  <c r="N81"/>
  <c r="M81"/>
  <c r="L81"/>
  <c r="K81"/>
  <c r="J81"/>
  <c r="I81"/>
  <c r="G81"/>
  <c r="F81"/>
  <c r="N79"/>
  <c r="M79"/>
  <c r="L79"/>
  <c r="K79"/>
  <c r="J79"/>
  <c r="I79"/>
  <c r="G79"/>
  <c r="F79"/>
  <c r="N72"/>
  <c r="M72"/>
  <c r="L72"/>
  <c r="K72"/>
  <c r="J72"/>
  <c r="I72"/>
  <c r="G72"/>
  <c r="F72"/>
  <c r="N70"/>
  <c r="M70"/>
  <c r="L70"/>
  <c r="K70"/>
  <c r="J70"/>
  <c r="I70"/>
  <c r="G70"/>
  <c r="F70"/>
  <c r="N65"/>
  <c r="M65"/>
  <c r="L65"/>
  <c r="K65"/>
  <c r="J65"/>
  <c r="I65"/>
  <c r="G65"/>
  <c r="F65"/>
  <c r="N58"/>
  <c r="M58"/>
  <c r="L58"/>
  <c r="K58"/>
  <c r="J58"/>
  <c r="I58"/>
  <c r="G58"/>
  <c r="F58"/>
  <c r="N51"/>
  <c r="M51"/>
  <c r="L51"/>
  <c r="K51"/>
  <c r="J51"/>
  <c r="I51"/>
  <c r="G51"/>
  <c r="F51"/>
  <c r="N37"/>
  <c r="M37"/>
  <c r="L37"/>
  <c r="K37"/>
  <c r="J37"/>
  <c r="I37"/>
  <c r="G37"/>
  <c r="F37"/>
  <c r="N15"/>
  <c r="M15"/>
  <c r="L15"/>
  <c r="K15"/>
  <c r="J15"/>
  <c r="I15"/>
  <c r="G15"/>
  <c r="F15"/>
  <c r="N9"/>
  <c r="N659" s="1"/>
  <c r="M9"/>
  <c r="M659" s="1"/>
  <c r="L9"/>
  <c r="K9"/>
  <c r="J9"/>
  <c r="J659" s="1"/>
  <c r="I9"/>
  <c r="I659" s="1"/>
  <c r="G9"/>
  <c r="G659" s="1"/>
  <c r="F9"/>
  <c r="F659" s="1"/>
  <c r="L659" l="1"/>
  <c r="K659"/>
</calcChain>
</file>

<file path=xl/sharedStrings.xml><?xml version="1.0" encoding="utf-8"?>
<sst xmlns="http://schemas.openxmlformats.org/spreadsheetml/2006/main" count="7687" uniqueCount="698">
  <si>
    <t>RecNo</t>
  </si>
  <si>
    <t>Context</t>
  </si>
  <si>
    <t>Species</t>
  </si>
  <si>
    <t>Element</t>
  </si>
  <si>
    <t>Score</t>
  </si>
  <si>
    <t>Butch</t>
  </si>
  <si>
    <t>Burn</t>
  </si>
  <si>
    <t>Gnaw</t>
  </si>
  <si>
    <t>Break</t>
  </si>
  <si>
    <t>Polish</t>
  </si>
  <si>
    <t>Other</t>
  </si>
  <si>
    <t>Count</t>
  </si>
  <si>
    <t>Weight g</t>
  </si>
  <si>
    <t>Notes</t>
  </si>
  <si>
    <t>1004D</t>
  </si>
  <si>
    <t>bird</t>
  </si>
  <si>
    <t>various</t>
  </si>
  <si>
    <t>cattle</t>
  </si>
  <si>
    <t>Phalanx2</t>
  </si>
  <si>
    <t>metacarpal</t>
  </si>
  <si>
    <t>tooth</t>
  </si>
  <si>
    <t>mammal</t>
  </si>
  <si>
    <t>tibia</t>
  </si>
  <si>
    <t>root</t>
  </si>
  <si>
    <t>sacrum split in half, variety of colours and textures</t>
  </si>
  <si>
    <t>dog</t>
  </si>
  <si>
    <t>?dog</t>
  </si>
  <si>
    <t>?fibula</t>
  </si>
  <si>
    <t>?sheep</t>
  </si>
  <si>
    <t>sheep/goat</t>
  </si>
  <si>
    <t>metatarsal</t>
  </si>
  <si>
    <t>possibly older than rest of the bone in context</t>
  </si>
  <si>
    <t>large mammal</t>
  </si>
  <si>
    <t>spiral fracture</t>
  </si>
  <si>
    <t>pig</t>
  </si>
  <si>
    <t xml:space="preserve">sheep </t>
  </si>
  <si>
    <t>calcaneus</t>
  </si>
  <si>
    <t>small mammal</t>
  </si>
  <si>
    <t>?pelvis</t>
  </si>
  <si>
    <t>upper tooth</t>
  </si>
  <si>
    <t>medium mammal</t>
  </si>
  <si>
    <t>sawn end and gnaw end</t>
  </si>
  <si>
    <t>mixed</t>
  </si>
  <si>
    <t>2 sawn and 1 cut= 3 butchery</t>
  </si>
  <si>
    <t>1000E</t>
  </si>
  <si>
    <t>deer/sheep/goat</t>
  </si>
  <si>
    <t>horse</t>
  </si>
  <si>
    <t>phalange</t>
  </si>
  <si>
    <t>upper molar</t>
  </si>
  <si>
    <t>?fish</t>
  </si>
  <si>
    <t>4th pre-molar milk tooth</t>
  </si>
  <si>
    <t>mixed condition 3-5</t>
  </si>
  <si>
    <t>femur</t>
  </si>
  <si>
    <t>unfused epiphysis</t>
  </si>
  <si>
    <t>mixed condition 4-5</t>
  </si>
  <si>
    <t>1022A</t>
  </si>
  <si>
    <t>6 pieces, bone recently broken with older spiral fracture</t>
  </si>
  <si>
    <t>worn tooth</t>
  </si>
  <si>
    <t>scapula</t>
  </si>
  <si>
    <t>teeth</t>
  </si>
  <si>
    <t>1 broken molar and 2 incisors</t>
  </si>
  <si>
    <t>digested</t>
  </si>
  <si>
    <t>soakaway</t>
  </si>
  <si>
    <t xml:space="preserve">deer </t>
  </si>
  <si>
    <t>tusk</t>
  </si>
  <si>
    <t>bos</t>
  </si>
  <si>
    <t>metatarsus</t>
  </si>
  <si>
    <t>fracture</t>
  </si>
  <si>
    <t>1034C</t>
  </si>
  <si>
    <t>pelvis</t>
  </si>
  <si>
    <t>unfused</t>
  </si>
  <si>
    <t>humerus</t>
  </si>
  <si>
    <t>juvenile</t>
  </si>
  <si>
    <t>sacrum</t>
  </si>
  <si>
    <t>cut marks</t>
  </si>
  <si>
    <t>small rodent</t>
  </si>
  <si>
    <t>digested?</t>
  </si>
  <si>
    <t>radius</t>
  </si>
  <si>
    <t>ulna</t>
  </si>
  <si>
    <t>phalanx3</t>
  </si>
  <si>
    <t>sheep</t>
  </si>
  <si>
    <t>phalanx 1 and 2</t>
  </si>
  <si>
    <t>possibly pig</t>
  </si>
  <si>
    <t>possible cut mark?</t>
  </si>
  <si>
    <t>cow/horse</t>
  </si>
  <si>
    <t>rib</t>
  </si>
  <si>
    <t>skull</t>
  </si>
  <si>
    <t>teeth very worn</t>
  </si>
  <si>
    <t>?chop</t>
  </si>
  <si>
    <t>1000C</t>
  </si>
  <si>
    <t>metapodial</t>
  </si>
  <si>
    <t>astragalus</t>
  </si>
  <si>
    <t>rootmarks</t>
  </si>
  <si>
    <t>molar; rootmarka</t>
  </si>
  <si>
    <t>cracking. Cooked?not burnt</t>
  </si>
  <si>
    <t>?sawn</t>
  </si>
  <si>
    <t xml:space="preserve"> </t>
  </si>
  <si>
    <t>scratch marks</t>
  </si>
  <si>
    <t>pathology</t>
  </si>
  <si>
    <t>foetal - to be ID'd</t>
  </si>
  <si>
    <t>stained</t>
  </si>
  <si>
    <t>3 condition 2</t>
  </si>
  <si>
    <t>Rootmarks; possibly chopped</t>
  </si>
  <si>
    <t>radius (distal)</t>
  </si>
  <si>
    <t>fragments</t>
  </si>
  <si>
    <t>possible chopping</t>
  </si>
  <si>
    <t>incisor</t>
  </si>
  <si>
    <t>`</t>
  </si>
  <si>
    <t>worn</t>
  </si>
  <si>
    <t>dog gnawing</t>
  </si>
  <si>
    <t>calceneous</t>
  </si>
  <si>
    <t>possible trampling/cooking</t>
  </si>
  <si>
    <t>small mamma</t>
  </si>
  <si>
    <t>vertebra</t>
  </si>
  <si>
    <t>excavation damage</t>
  </si>
  <si>
    <t>rodent gnawing</t>
  </si>
  <si>
    <t>1000B</t>
  </si>
  <si>
    <t>maxila</t>
  </si>
  <si>
    <t>young animal</t>
  </si>
  <si>
    <t>tibio tarsis</t>
  </si>
  <si>
    <t>deer</t>
  </si>
  <si>
    <t>radii</t>
  </si>
  <si>
    <t>3,4</t>
  </si>
  <si>
    <t>Varied staining: possibly bone splintered/chopped for boiling cooking</t>
  </si>
  <si>
    <t>Fragment of enamel</t>
  </si>
  <si>
    <t>Well worn</t>
  </si>
  <si>
    <t>distal epiphysis of metapodial</t>
  </si>
  <si>
    <t>tarsals and carpals</t>
  </si>
  <si>
    <t>Recent break</t>
  </si>
  <si>
    <t>epiphyses</t>
  </si>
  <si>
    <t>proximal phalanx</t>
  </si>
  <si>
    <t>Worn edges: staining from possible boiling/cooking</t>
  </si>
  <si>
    <t xml:space="preserve">horse </t>
  </si>
  <si>
    <t>femur head</t>
  </si>
  <si>
    <t>5 scratches:butchery</t>
  </si>
  <si>
    <t>fibula</t>
  </si>
  <si>
    <t>third metacarpal left</t>
  </si>
  <si>
    <t>Recent break: one bone</t>
  </si>
  <si>
    <t>limb</t>
  </si>
  <si>
    <t>pre-molar</t>
  </si>
  <si>
    <t>Not very worn</t>
  </si>
  <si>
    <t>Spiral fracture</t>
  </si>
  <si>
    <t xml:space="preserve">cattle </t>
  </si>
  <si>
    <t>redius</t>
  </si>
  <si>
    <t>Very worn</t>
  </si>
  <si>
    <t>Fracture</t>
  </si>
  <si>
    <t>Gnawing: small animal</t>
  </si>
  <si>
    <t>vertebrae</t>
  </si>
  <si>
    <t>third phalanx</t>
  </si>
  <si>
    <t>atlas spine</t>
  </si>
  <si>
    <t>ilium</t>
  </si>
  <si>
    <t>distal femur</t>
  </si>
  <si>
    <t>astagalus</t>
  </si>
  <si>
    <t>Possibly digested</t>
  </si>
  <si>
    <t>Saw marks</t>
  </si>
  <si>
    <t>upper jaw</t>
  </si>
  <si>
    <t>Good condition</t>
  </si>
  <si>
    <t>lower jaw</t>
  </si>
  <si>
    <t>Old break; one new break</t>
  </si>
  <si>
    <t>2nd phalange</t>
  </si>
  <si>
    <t>Dog gnawing</t>
  </si>
  <si>
    <t>2,5</t>
  </si>
  <si>
    <t>1000D</t>
  </si>
  <si>
    <t>unfused proximal epiphysis</t>
  </si>
  <si>
    <t>patella</t>
  </si>
  <si>
    <t>One very worn</t>
  </si>
  <si>
    <t>carpus</t>
  </si>
  <si>
    <t>hyoid</t>
  </si>
  <si>
    <t>tarnished</t>
  </si>
  <si>
    <t>crushed</t>
  </si>
  <si>
    <t>one bone weathered on one side only</t>
  </si>
  <si>
    <t>4,5</t>
  </si>
  <si>
    <t>mixed condition</t>
  </si>
  <si>
    <t>red deer</t>
  </si>
  <si>
    <t>milk tooth</t>
  </si>
  <si>
    <t>3,5</t>
  </si>
  <si>
    <t>mixed conditin</t>
  </si>
  <si>
    <t>cooked/scorched</t>
  </si>
  <si>
    <t>metacarpas</t>
  </si>
  <si>
    <t>?</t>
  </si>
  <si>
    <t>canine gnawing, scorching, bone smashed</t>
  </si>
  <si>
    <t>metatarsl</t>
  </si>
  <si>
    <t>cooked then polish from post-dep</t>
  </si>
  <si>
    <t>canine gnawing</t>
  </si>
  <si>
    <t>Some bones very dark: possibly scorched; others stained/ polished. All bones cooked?</t>
  </si>
  <si>
    <t xml:space="preserve">tarsal </t>
  </si>
  <si>
    <t>cut 3/4 through, bone fracture at end</t>
  </si>
  <si>
    <t>ischium</t>
  </si>
  <si>
    <t>chopped through blade</t>
  </si>
  <si>
    <t>oblique cut through neural arch</t>
  </si>
  <si>
    <t>Horse</t>
  </si>
  <si>
    <t>Teeth</t>
  </si>
  <si>
    <t>very worn</t>
  </si>
  <si>
    <t>Bovid</t>
  </si>
  <si>
    <t>chewed by canine</t>
  </si>
  <si>
    <t>broken during excavation</t>
  </si>
  <si>
    <t>variable colour/ varying fragment size</t>
  </si>
  <si>
    <t>variable modification/ saw marks</t>
  </si>
  <si>
    <t>Longbone</t>
  </si>
  <si>
    <t>spiral fracture, chewed by canine</t>
  </si>
  <si>
    <t>fresh breaks at both ends</t>
  </si>
  <si>
    <t xml:space="preserve">bird </t>
  </si>
  <si>
    <t>long bone</t>
  </si>
  <si>
    <t>rib and metapodial</t>
  </si>
  <si>
    <t>chop through pubic bone</t>
  </si>
  <si>
    <t>scratch marks, break from impact</t>
  </si>
  <si>
    <t>Long bone</t>
  </si>
  <si>
    <t>Bovine</t>
  </si>
  <si>
    <t>splinter bone, spiral fracture</t>
  </si>
  <si>
    <t>cut on one, impact on the other</t>
  </si>
  <si>
    <t>impact at one end and chewed at other</t>
  </si>
  <si>
    <t>2 spiral fractures and one futher possible spiral fracture</t>
  </si>
  <si>
    <t>bovid</t>
  </si>
  <si>
    <t>recent break</t>
  </si>
  <si>
    <t>spiral fracture and evidence of canine chewing</t>
  </si>
  <si>
    <t>chewed at both ends and recent break</t>
  </si>
  <si>
    <t xml:space="preserve">sheep goat </t>
  </si>
  <si>
    <t>phalanx</t>
  </si>
  <si>
    <t>maxilla</t>
  </si>
  <si>
    <t>reddeer</t>
  </si>
  <si>
    <t>2 pieces, recent break</t>
  </si>
  <si>
    <t>split longit, ?old</t>
  </si>
  <si>
    <t>young</t>
  </si>
  <si>
    <t>carpal</t>
  </si>
  <si>
    <t>heavy brown staining</t>
  </si>
  <si>
    <t>one bone in 2 pieces</t>
  </si>
  <si>
    <t>unidentified</t>
  </si>
  <si>
    <t>occipital</t>
  </si>
  <si>
    <t>incl. 1 boar tusk</t>
  </si>
  <si>
    <t>?cooked/boiled</t>
  </si>
  <si>
    <t>half of tooth</t>
  </si>
  <si>
    <t>weathered</t>
  </si>
  <si>
    <t>mandible</t>
  </si>
  <si>
    <t>?red deer - better match than robust goat</t>
  </si>
  <si>
    <t>cat</t>
  </si>
  <si>
    <t>equid</t>
  </si>
  <si>
    <t>2 pieces 1 bone</t>
  </si>
  <si>
    <t>possible gnaw mark</t>
  </si>
  <si>
    <t>incl splinter from large bone</t>
  </si>
  <si>
    <t>possible pathology</t>
  </si>
  <si>
    <t>mature</t>
  </si>
  <si>
    <t>sheep/pig size</t>
  </si>
  <si>
    <t>mandible+t</t>
  </si>
  <si>
    <t>could be all 1; young</t>
  </si>
  <si>
    <t>longbone</t>
  </si>
  <si>
    <t>?fowl?juv</t>
  </si>
  <si>
    <t>phalanx1</t>
  </si>
  <si>
    <t>?split for marrow</t>
  </si>
  <si>
    <t>minor butchery on 1</t>
  </si>
  <si>
    <t>sawn</t>
  </si>
  <si>
    <t>carnassial, heavy wear</t>
  </si>
  <si>
    <t>?cattle ileum</t>
  </si>
  <si>
    <t>sawn or chopped, then snapped</t>
  </si>
  <si>
    <t>?jjuv s/f tib</t>
  </si>
  <si>
    <t>cuts on posterior sfc</t>
  </si>
  <si>
    <t>phalanx2</t>
  </si>
  <si>
    <t>incl. 1 lumbar ve s/g size</t>
  </si>
  <si>
    <t>cut</t>
  </si>
  <si>
    <t>??red deer size match</t>
  </si>
  <si>
    <t>naviculocuboid</t>
  </si>
  <si>
    <t>check horse; chopped through</t>
  </si>
  <si>
    <t>chop</t>
  </si>
  <si>
    <t>large chop; from sector A</t>
  </si>
  <si>
    <t>jaw</t>
  </si>
  <si>
    <t>sawn through</t>
  </si>
  <si>
    <t>inc maxilla+2teeth, juv</t>
  </si>
  <si>
    <t>jjuv, calf, all unfused</t>
  </si>
  <si>
    <t>jjuv, calf, unfused distal epiphysis</t>
  </si>
  <si>
    <t>somewhere around mandible articulation</t>
  </si>
  <si>
    <t>sawn, 1 cut</t>
  </si>
  <si>
    <t>sawn both ends</t>
  </si>
  <si>
    <t>cut/chop</t>
  </si>
  <si>
    <t>1 sawn, 2 cut/sawn</t>
  </si>
  <si>
    <t>3rd phalanx</t>
  </si>
  <si>
    <t>Staining</t>
  </si>
  <si>
    <t>teeth fragments2</t>
  </si>
  <si>
    <t>varied conditon</t>
  </si>
  <si>
    <t>big chop mark</t>
  </si>
  <si>
    <t>acid pitting/etching</t>
  </si>
  <si>
    <t>unfused vertebra</t>
  </si>
  <si>
    <t>pariatal</t>
  </si>
  <si>
    <t>all</t>
  </si>
  <si>
    <t>long bones</t>
  </si>
  <si>
    <t>metapoidal phalanx</t>
  </si>
  <si>
    <t>unfused phalanx</t>
  </si>
  <si>
    <t>foetal</t>
  </si>
  <si>
    <t>young unfused</t>
  </si>
  <si>
    <t>large</t>
  </si>
  <si>
    <t>phalange scapula tibia humerus</t>
  </si>
  <si>
    <t>half metapoidal</t>
  </si>
  <si>
    <t>1 young pig, 1 adult molar</t>
  </si>
  <si>
    <t>n/a</t>
  </si>
  <si>
    <t>scratches on one longbone fragment</t>
  </si>
  <si>
    <t>longbones</t>
  </si>
  <si>
    <t>broken in 3 pieces</t>
  </si>
  <si>
    <t>prob. Cattle</t>
  </si>
  <si>
    <t xml:space="preserve">atlas </t>
  </si>
  <si>
    <t>phalanx12</t>
  </si>
  <si>
    <t>large for sheep, doesn't match deer</t>
  </si>
  <si>
    <t>foetal/neonatal; cf pig,dog</t>
  </si>
  <si>
    <t>clear butchery marks cut/chop</t>
  </si>
  <si>
    <t>large for sheep: ??deer</t>
  </si>
  <si>
    <t>1 with rust spots</t>
  </si>
  <si>
    <t>ilium: chopped+broken through shaft</t>
  </si>
  <si>
    <t>chopped/broken</t>
  </si>
  <si>
    <t>spirsl fracture, ?path</t>
  </si>
  <si>
    <t>mandible+teeth</t>
  </si>
  <si>
    <t>together</t>
  </si>
  <si>
    <t>spiral fracture; path, ? From hobbling</t>
  </si>
  <si>
    <t>MNI 2, incl 1 unerupted M2</t>
  </si>
  <si>
    <t>II/V</t>
  </si>
  <si>
    <t>III/IV</t>
  </si>
  <si>
    <t>basisphenoid ish</t>
  </si>
  <si>
    <t>3 pieces</t>
  </si>
  <si>
    <t>small - young?</t>
  </si>
  <si>
    <t>sector F</t>
  </si>
  <si>
    <t>wide range of colours/conditions - mixed deposit?</t>
  </si>
  <si>
    <t>chops along lateral edge</t>
  </si>
  <si>
    <t>MNI 2</t>
  </si>
  <si>
    <t>spiral fracture, poss butch/gnaw</t>
  </si>
  <si>
    <t>parietal, frontal+?path, 2?gnaw</t>
  </si>
  <si>
    <t>?dog gnaw</t>
  </si>
  <si>
    <t>unfused, cutmarks</t>
  </si>
  <si>
    <t>classic gnawing. Large s/g size, too sidey for pig, but oddly flat for s/g scap neck</t>
  </si>
  <si>
    <t>varied condition</t>
  </si>
  <si>
    <t>1 cut +chopT, 1 chopT</t>
  </si>
  <si>
    <t>sesamoid?</t>
  </si>
  <si>
    <t>possibly pathological: spongy appearance</t>
  </si>
  <si>
    <t>white</t>
  </si>
  <si>
    <t>sawn (prox end fragment)</t>
  </si>
  <si>
    <t>2 pieces</t>
  </si>
  <si>
    <t>adult</t>
  </si>
  <si>
    <t>chopT</t>
  </si>
  <si>
    <t>basisphenoid+ pathology around mandible articulation</t>
  </si>
  <si>
    <t>?cuts or rootlet damage</t>
  </si>
  <si>
    <t>prox unfused</t>
  </si>
  <si>
    <t>Ulna</t>
  </si>
  <si>
    <t>Pig</t>
  </si>
  <si>
    <t>Metapodial</t>
  </si>
  <si>
    <t>Unfused</t>
  </si>
  <si>
    <t>Chopped through</t>
  </si>
  <si>
    <t>Large chop mark</t>
  </si>
  <si>
    <t>cut/score marks</t>
  </si>
  <si>
    <t>Variable condition between bones</t>
  </si>
  <si>
    <t>Sheep</t>
  </si>
  <si>
    <t>Broken in half lengthwise</t>
  </si>
  <si>
    <t>horizontal chops on medial surface</t>
  </si>
  <si>
    <t>horizontal cuts and spiral fracture</t>
  </si>
  <si>
    <t xml:space="preserve">Foetal neonatal-? </t>
  </si>
  <si>
    <t>incisor + enamel fragment</t>
  </si>
  <si>
    <t>Two molars one inciscor</t>
  </si>
  <si>
    <t>Cattle</t>
  </si>
  <si>
    <t>Tarsal</t>
  </si>
  <si>
    <t>Sheep/Goat</t>
  </si>
  <si>
    <t>Mandible</t>
  </si>
  <si>
    <t>mandible scrap. Mi 2 worn</t>
  </si>
  <si>
    <t>female</t>
  </si>
  <si>
    <t>Mandible?</t>
  </si>
  <si>
    <t>Possible same animal as above?</t>
  </si>
  <si>
    <t>Possible cat</t>
  </si>
  <si>
    <t>very fragmented</t>
  </si>
  <si>
    <t>extremely heavy gnawing on 1 piece</t>
  </si>
  <si>
    <t>soakaway T3</t>
  </si>
  <si>
    <t>struct 3006</t>
  </si>
  <si>
    <t>struct 3009</t>
  </si>
  <si>
    <t>phalanx 2</t>
  </si>
  <si>
    <t>1 2/5 and 1 3/5</t>
  </si>
  <si>
    <t xml:space="preserve">Possible gnaw marks </t>
  </si>
  <si>
    <t>Gnaw marks on lighter piece of bone</t>
  </si>
  <si>
    <t>incisor, unerupted</t>
  </si>
  <si>
    <t>1 chopped through, 1 + cuts</t>
  </si>
  <si>
    <t>spiral</t>
  </si>
  <si>
    <t>&lt;1</t>
  </si>
  <si>
    <t xml:space="preserve">prox epiphycist and prox articulation unfused </t>
  </si>
  <si>
    <t>phalanx 1 ? Cattle</t>
  </si>
  <si>
    <t>small/medium mammal</t>
  </si>
  <si>
    <t>RecOrder</t>
  </si>
  <si>
    <t>1000 Total</t>
  </si>
  <si>
    <t>1000B Total</t>
  </si>
  <si>
    <t>1000C Total</t>
  </si>
  <si>
    <t>1000D Total</t>
  </si>
  <si>
    <t>1000E Total</t>
  </si>
  <si>
    <t>1001 Total</t>
  </si>
  <si>
    <t>1002 Total</t>
  </si>
  <si>
    <t>1003 Total</t>
  </si>
  <si>
    <t>1004D Total</t>
  </si>
  <si>
    <t>1006 Total</t>
  </si>
  <si>
    <t>1007 Total</t>
  </si>
  <si>
    <t>1008 Total</t>
  </si>
  <si>
    <t>1010 Total</t>
  </si>
  <si>
    <t>1014 Total</t>
  </si>
  <si>
    <t>1015 Total</t>
  </si>
  <si>
    <t>1016 Total</t>
  </si>
  <si>
    <t>1019 Total</t>
  </si>
  <si>
    <t>1020 Total</t>
  </si>
  <si>
    <t>1022A Total</t>
  </si>
  <si>
    <t>1023 Total</t>
  </si>
  <si>
    <t>1026 Total</t>
  </si>
  <si>
    <t>1028 Total</t>
  </si>
  <si>
    <t>1030 Total</t>
  </si>
  <si>
    <t>1031 Total</t>
  </si>
  <si>
    <t>1032 Total</t>
  </si>
  <si>
    <t>1033 Total</t>
  </si>
  <si>
    <t>1034C Total</t>
  </si>
  <si>
    <t>1047 Total</t>
  </si>
  <si>
    <t>1049 Total</t>
  </si>
  <si>
    <t>1053 Total</t>
  </si>
  <si>
    <t>1054 Total</t>
  </si>
  <si>
    <t>2000 Total</t>
  </si>
  <si>
    <t>2001 Total</t>
  </si>
  <si>
    <t>2002 Total</t>
  </si>
  <si>
    <t>2003 Total</t>
  </si>
  <si>
    <t>2004 Total</t>
  </si>
  <si>
    <t>2005 Total</t>
  </si>
  <si>
    <t>2006 Total</t>
  </si>
  <si>
    <t>2007 Total</t>
  </si>
  <si>
    <t>2008 Total</t>
  </si>
  <si>
    <t>2009 Total</t>
  </si>
  <si>
    <t>2010 Total</t>
  </si>
  <si>
    <t>2011 Total</t>
  </si>
  <si>
    <t>2012 Total</t>
  </si>
  <si>
    <t>2013 Total</t>
  </si>
  <si>
    <t>2014 Total</t>
  </si>
  <si>
    <t>2015 Total</t>
  </si>
  <si>
    <t>2016 Total</t>
  </si>
  <si>
    <t>2017 Total</t>
  </si>
  <si>
    <t>2018 Total</t>
  </si>
  <si>
    <t>2019 Total</t>
  </si>
  <si>
    <t>2020 Total</t>
  </si>
  <si>
    <t>2021 Total</t>
  </si>
  <si>
    <t>2022 Total</t>
  </si>
  <si>
    <t>2023 Total</t>
  </si>
  <si>
    <t>2024 Total</t>
  </si>
  <si>
    <t>2026 Total</t>
  </si>
  <si>
    <t>2027 Total</t>
  </si>
  <si>
    <t>2028 Total</t>
  </si>
  <si>
    <t>2029 Total</t>
  </si>
  <si>
    <t>2030 Total</t>
  </si>
  <si>
    <t>2031 Total</t>
  </si>
  <si>
    <t>2032 Total</t>
  </si>
  <si>
    <t>2033 Total</t>
  </si>
  <si>
    <t>2034 Total</t>
  </si>
  <si>
    <t>2035 Total</t>
  </si>
  <si>
    <t>2036 Total</t>
  </si>
  <si>
    <t>2038 Total</t>
  </si>
  <si>
    <t>2039 Total</t>
  </si>
  <si>
    <t>2040 Total</t>
  </si>
  <si>
    <t>2041 Total</t>
  </si>
  <si>
    <t>2042 Total</t>
  </si>
  <si>
    <t>2043 Total</t>
  </si>
  <si>
    <t>2044 Total</t>
  </si>
  <si>
    <t>2045 Total</t>
  </si>
  <si>
    <t>2046 Total</t>
  </si>
  <si>
    <t>2048 Total</t>
  </si>
  <si>
    <t>2049 Total</t>
  </si>
  <si>
    <t>2051 Total</t>
  </si>
  <si>
    <t>2052 Total</t>
  </si>
  <si>
    <t>2053 Total</t>
  </si>
  <si>
    <t>2056 Total</t>
  </si>
  <si>
    <t>2057 Total</t>
  </si>
  <si>
    <t>2058 Total</t>
  </si>
  <si>
    <t>2060 Total</t>
  </si>
  <si>
    <t>2064 Total</t>
  </si>
  <si>
    <t>3000 Total</t>
  </si>
  <si>
    <t>3001 Total</t>
  </si>
  <si>
    <t>3002 Total</t>
  </si>
  <si>
    <t>3005 Total</t>
  </si>
  <si>
    <t>struct 3006 Total</t>
  </si>
  <si>
    <t>3007 Total</t>
  </si>
  <si>
    <t>3008 Total</t>
  </si>
  <si>
    <t>struct 3009 Total</t>
  </si>
  <si>
    <t>3010 Total</t>
  </si>
  <si>
    <t>3011 Total</t>
  </si>
  <si>
    <t>3013 Total</t>
  </si>
  <si>
    <t>3014 Total</t>
  </si>
  <si>
    <t>3015 Total</t>
  </si>
  <si>
    <t>3016 Total</t>
  </si>
  <si>
    <t>soakaway T3 Total</t>
  </si>
  <si>
    <t>Grand Total</t>
  </si>
  <si>
    <t>molar; rootmarks</t>
  </si>
  <si>
    <t>Sheep/goat</t>
  </si>
  <si>
    <t>Equid</t>
  </si>
  <si>
    <t>Dog</t>
  </si>
  <si>
    <t>Unidentified</t>
  </si>
  <si>
    <t>Medium mammal</t>
  </si>
  <si>
    <t>Large mammal</t>
  </si>
  <si>
    <t>Bird</t>
  </si>
  <si>
    <t>TotalFragments</t>
  </si>
  <si>
    <t>Deer</t>
  </si>
  <si>
    <t>Small Mammal</t>
  </si>
  <si>
    <t>Trench1 Total</t>
  </si>
  <si>
    <t>2068 soakaway T3</t>
  </si>
  <si>
    <t>2068soakaway</t>
  </si>
  <si>
    <t>2 pc broken during excavation</t>
  </si>
  <si>
    <t>Cat</t>
  </si>
  <si>
    <t>Trench2 Total</t>
  </si>
  <si>
    <t>Trench3Total</t>
  </si>
  <si>
    <t>Total</t>
  </si>
  <si>
    <t>Context Type</t>
  </si>
  <si>
    <t>All</t>
  </si>
  <si>
    <t>backfill of original construction trench</t>
  </si>
  <si>
    <t>backfill of construction cut, disturbed</t>
  </si>
  <si>
    <t>digger/ layer</t>
  </si>
  <si>
    <t>digger/ layer N</t>
  </si>
  <si>
    <t>digger/ layer E</t>
  </si>
  <si>
    <t>digger/ layer S</t>
  </si>
  <si>
    <t>posthole ?post-Civil War</t>
  </si>
  <si>
    <t>backfill of original construction trench, disturbed</t>
  </si>
  <si>
    <t>?disturbed upper fill of charnel pit</t>
  </si>
  <si>
    <t>backfill of original construction trench, disturbed, ?influenced by charnel pit</t>
  </si>
  <si>
    <t>charnel pit, truncated, disturbed</t>
  </si>
  <si>
    <t>=1033</t>
  </si>
  <si>
    <t>disturbed area in Sector C</t>
  </si>
  <si>
    <t>mortar floor, disturbed</t>
  </si>
  <si>
    <t>Layer overlying burial, disturbed</t>
  </si>
  <si>
    <t>grave fill SK&lt;1&gt;</t>
  </si>
  <si>
    <t>backfill of construction trench for 14thC chapel, disturbed</t>
  </si>
  <si>
    <t>?bedding layer in cnstruction trench</t>
  </si>
  <si>
    <t>natural clay</t>
  </si>
  <si>
    <t>layer above stonelined grave, disturbed</t>
  </si>
  <si>
    <t>Matrix for charnel pit SK3, reusing stonelined grave, disturbed</t>
  </si>
  <si>
    <t>final layer of charnel pit, below most of charnel</t>
  </si>
  <si>
    <t>construction trench backfill, makeup, building demolition/debris</t>
  </si>
  <si>
    <t>similar to 1019; demolition rubble, makeup</t>
  </si>
  <si>
    <t>Backfill rubble or demolition material</t>
  </si>
  <si>
    <t>turf &amp; top/subsoil; traces of 19thC agricultural use</t>
  </si>
  <si>
    <t>area of  subsoil, influenced by wall dismantling</t>
  </si>
  <si>
    <t>wall-trench robbed out/backfilled with 19thC rubbish</t>
  </si>
  <si>
    <t>yard or path W of chapel?</t>
  </si>
  <si>
    <t>layer over remains of W-E wall 2007</t>
  </si>
  <si>
    <t>Remains of 19thC agricultural surfaces &amp; walls</t>
  </si>
  <si>
    <t>remains of wall</t>
  </si>
  <si>
    <t>layer, related to 2005, possible outside surface?</t>
  </si>
  <si>
    <t>inside "floor", surface, compacted</t>
  </si>
  <si>
    <t>robber trench? Backfilled with agric/domesitc/dmolition debris</t>
  </si>
  <si>
    <t xml:space="preserve">organic soil mixed with debris from 19thC agric activity &amp; demolition </t>
  </si>
  <si>
    <t>surface with demolition rubble</t>
  </si>
  <si>
    <t>medieval/post-med land surface, disturbed</t>
  </si>
  <si>
    <t>cobbled surface - yard/trackway?</t>
  </si>
  <si>
    <t>similar to 2013</t>
  </si>
  <si>
    <t>layer, disturbed, influenced by demolition/reconfiguration of adjacent bldgs</t>
  </si>
  <si>
    <t>dump/spread layer</t>
  </si>
  <si>
    <t>?outside gravelly surface layer</t>
  </si>
  <si>
    <t>?outside surface layer</t>
  </si>
  <si>
    <t>? Waste building material dump layer</t>
  </si>
  <si>
    <t>Grave fill for SK2; back filled natural</t>
  </si>
  <si>
    <t>stony disturbed layer assoc with robbing/dismantling wall 2024</t>
  </si>
  <si>
    <t xml:space="preserve">robbed out/dismantled wall </t>
  </si>
  <si>
    <t>Layer ?floor/path?</t>
  </si>
  <si>
    <t>layer ?surface</t>
  </si>
  <si>
    <t>layer, ?remains of wall foundations</t>
  </si>
  <si>
    <t>layer</t>
  </si>
  <si>
    <t xml:space="preserve">layer </t>
  </si>
  <si>
    <t>layer ?levelling layer</t>
  </si>
  <si>
    <t>? Exterior surface layer</t>
  </si>
  <si>
    <t>layer ?building floor</t>
  </si>
  <si>
    <t>layer, exterior working/activity area</t>
  </si>
  <si>
    <t>small pit. Grave for SK5</t>
  </si>
  <si>
    <t>layer, ext surface , similar to 2034</t>
  </si>
  <si>
    <t>layer, exterior surface</t>
  </si>
  <si>
    <t>layer, remains of building floor &amp; possible structural destruction</t>
  </si>
  <si>
    <t>layer, floor bedding/makeup</t>
  </si>
  <si>
    <t>foundation trench &amp; robbed remains of wall</t>
  </si>
  <si>
    <t>layer, ?floor</t>
  </si>
  <si>
    <t>layer, surface?</t>
  </si>
  <si>
    <t>layer, ?destruction</t>
  </si>
  <si>
    <t>layer; bone from 2049</t>
  </si>
  <si>
    <t>narrow ditch, bone in 2030</t>
  </si>
  <si>
    <t>disturbed layer over pit 2057,2061</t>
  </si>
  <si>
    <t>grave fill SK7</t>
  </si>
  <si>
    <t>grave fill SK6 (skull SK7)</t>
  </si>
  <si>
    <t>layer + stone surface, fill of ?large pit or semisunken bldg</t>
  </si>
  <si>
    <t>grave cut for SK11</t>
  </si>
  <si>
    <t>ext. Surface predating structural seq,  into which grave for SK13 cut</t>
  </si>
  <si>
    <t>similar to 2058</t>
  </si>
  <si>
    <t>cut for SK11</t>
  </si>
  <si>
    <t>Organic topsoil+ Victorian ceramic drainage pipe</t>
  </si>
  <si>
    <t>sondage layer</t>
  </si>
  <si>
    <t>lower topsoil/subsoil layer</t>
  </si>
  <si>
    <t>rubble layer inside struct 3004,3006,3009</t>
  </si>
  <si>
    <t>wall</t>
  </si>
  <si>
    <t>layer, area outside structure</t>
  </si>
  <si>
    <t>rubble layer inside structure</t>
  </si>
  <si>
    <t>layer, area inside structure (?below floor level)</t>
  </si>
  <si>
    <t>layer, area outside structure ?incl disturbance to grave</t>
  </si>
  <si>
    <t>layer, ?floor makeup</t>
  </si>
  <si>
    <t>layer, ?foundation layer</t>
  </si>
  <si>
    <t>layer outside structure, disturbed</t>
  </si>
  <si>
    <t>Digger Layers</t>
  </si>
  <si>
    <t>Charnel pit</t>
  </si>
  <si>
    <t>Burial</t>
  </si>
  <si>
    <t>Other Tr 1</t>
  </si>
  <si>
    <t>Date</t>
  </si>
  <si>
    <t>16/17th C</t>
  </si>
  <si>
    <t>15/16th C</t>
  </si>
  <si>
    <t>11-13th C</t>
  </si>
  <si>
    <t>19th C</t>
  </si>
  <si>
    <t>17/18th C</t>
  </si>
  <si>
    <t>medieval</t>
  </si>
  <si>
    <t>11/12th C</t>
  </si>
  <si>
    <t>18/19th C</t>
  </si>
  <si>
    <t>2023</t>
  </si>
  <si>
    <t>2068</t>
  </si>
  <si>
    <t>check</t>
  </si>
  <si>
    <t>3009</t>
  </si>
  <si>
    <t>Fragment size   Wt/NIF                                                                Context Type</t>
  </si>
  <si>
    <t xml:space="preserve">Other Tr 1 </t>
  </si>
  <si>
    <t>Tr1 Total</t>
  </si>
  <si>
    <t>Tr2 11/12C +Medieval</t>
  </si>
  <si>
    <t>Tr 2 16-18th C</t>
  </si>
  <si>
    <t>Tr 2 19th C</t>
  </si>
  <si>
    <t>Tr 2 Other</t>
  </si>
  <si>
    <t>Tr 2 Graves</t>
  </si>
  <si>
    <t>Tr 3          11/12 C + Medieval</t>
  </si>
  <si>
    <t>Tr 3 18/19th C</t>
  </si>
  <si>
    <t>Trench3   Total</t>
  </si>
  <si>
    <t>Condition</t>
  </si>
  <si>
    <t>Brk</t>
  </si>
  <si>
    <t>Rootlet</t>
  </si>
  <si>
    <t>Wt</t>
  </si>
  <si>
    <t>NIF</t>
  </si>
  <si>
    <t>Wt g</t>
  </si>
  <si>
    <t>Frag size g</t>
  </si>
  <si>
    <t>digger layers</t>
  </si>
  <si>
    <t>charnel pit</t>
  </si>
  <si>
    <t>burial</t>
  </si>
  <si>
    <t>11/13th C</t>
  </si>
  <si>
    <t>Digger Layers total</t>
  </si>
  <si>
    <t>Charnel pit total</t>
  </si>
  <si>
    <t>Burial total</t>
  </si>
  <si>
    <t>Other Tr 1 total</t>
  </si>
  <si>
    <t>Total Tr2112/12 C + Medieval</t>
  </si>
  <si>
    <t>Total Tr 2 16-18th C</t>
  </si>
  <si>
    <t>Total Tr 2 19th C</t>
  </si>
  <si>
    <t>Total Tr 2 Other</t>
  </si>
  <si>
    <t>Total Tr 2 Graves</t>
  </si>
  <si>
    <t>Tr 3 11/12 C + Medieval</t>
  </si>
  <si>
    <t>3006</t>
  </si>
  <si>
    <t>2000</t>
  </si>
  <si>
    <t>2015</t>
  </si>
  <si>
    <t>2028</t>
  </si>
  <si>
    <t>2036</t>
  </si>
  <si>
    <t>Total Tr2 11/13 C + Medieval</t>
  </si>
  <si>
    <t>Total Trench 2</t>
  </si>
  <si>
    <t>Tr 3 11/13 C + Medieval</t>
  </si>
  <si>
    <t>Total C</t>
  </si>
  <si>
    <t>Total I</t>
  </si>
  <si>
    <t>Percentages</t>
  </si>
  <si>
    <t xml:space="preserve">Context </t>
  </si>
  <si>
    <t>Sp</t>
  </si>
  <si>
    <t>ALL DEER</t>
  </si>
  <si>
    <t>ALL DOG</t>
  </si>
  <si>
    <t>ALL EQUID</t>
  </si>
  <si>
    <t>NIF                                                                Context Type</t>
  </si>
  <si>
    <t>N Butch                                                                Context Type</t>
  </si>
  <si>
    <t>N Burn                                                                Context Type</t>
  </si>
  <si>
    <t>N Gnaw                                                             Context Type</t>
  </si>
  <si>
    <t>% Butch                                                                Context Type</t>
  </si>
  <si>
    <t>% Burn                                                                Context Type</t>
  </si>
  <si>
    <t>% Gnaw                                                             Context Type</t>
  </si>
  <si>
    <t>digger layer</t>
  </si>
  <si>
    <t>Other 16/17C</t>
  </si>
  <si>
    <t>19thC</t>
  </si>
  <si>
    <t>16/17C</t>
  </si>
  <si>
    <t>11/13Med</t>
  </si>
  <si>
    <t>18/19C</t>
  </si>
  <si>
    <t>Digger layer</t>
  </si>
  <si>
    <t>19C</t>
  </si>
  <si>
    <t>11/13CMed</t>
  </si>
  <si>
    <t>17/18C</t>
  </si>
  <si>
    <t>Med</t>
  </si>
  <si>
    <t>Charnel</t>
  </si>
  <si>
    <t>Grave</t>
  </si>
  <si>
    <t>18/19</t>
  </si>
  <si>
    <t>ref</t>
  </si>
  <si>
    <t>Frag size</t>
  </si>
  <si>
    <t>Grand Mean</t>
  </si>
  <si>
    <t>Tr 1 other</t>
  </si>
  <si>
    <t>11-13C</t>
  </si>
  <si>
    <t>16-18 C</t>
  </si>
  <si>
    <t>Tr 2 other</t>
  </si>
  <si>
    <t>17-18 C</t>
  </si>
  <si>
    <t>18/19 C</t>
  </si>
  <si>
    <t>%</t>
  </si>
  <si>
    <t>nBn</t>
  </si>
  <si>
    <t>BURNING</t>
  </si>
  <si>
    <t>GNAWING</t>
  </si>
  <si>
    <t>nGn</t>
  </si>
  <si>
    <t>grave</t>
  </si>
  <si>
    <t>Total Tr2 11/12 C + Medieval</t>
  </si>
  <si>
    <t>n</t>
  </si>
  <si>
    <t>wt</t>
  </si>
  <si>
    <t>fragsize</t>
  </si>
  <si>
    <t>not enough to matter</t>
  </si>
  <si>
    <t>Gn 19C</t>
  </si>
  <si>
    <t>Gn Med</t>
  </si>
  <si>
    <r>
      <rPr>
        <b/>
        <sz val="10"/>
        <color theme="1"/>
        <rFont val="Arial"/>
        <family val="2"/>
      </rPr>
      <t xml:space="preserve">NIF                                                                  </t>
    </r>
    <r>
      <rPr>
        <sz val="10"/>
        <color theme="1"/>
        <rFont val="Arial"/>
        <family val="2"/>
      </rPr>
      <t xml:space="preserve">  Context Type</t>
    </r>
  </si>
  <si>
    <t>gnawed, unident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</si>
</sst>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/>
    <xf numFmtId="0" fontId="1" fillId="0" borderId="0" xfId="0" applyFont="1" applyAlignment="1">
      <alignment horizontal="left"/>
    </xf>
    <xf numFmtId="16" fontId="1" fillId="0" borderId="0" xfId="0" applyNumberFormat="1" applyFont="1"/>
    <xf numFmtId="12" fontId="1" fillId="0" borderId="0" xfId="0" applyNumberFormat="1" applyFont="1"/>
    <xf numFmtId="0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Fill="1"/>
    <xf numFmtId="49" fontId="1" fillId="0" borderId="0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3" xfId="0" applyFont="1" applyBorder="1"/>
    <xf numFmtId="0" fontId="1" fillId="0" borderId="2" xfId="0" applyFont="1" applyBorder="1"/>
    <xf numFmtId="0" fontId="3" fillId="0" borderId="6" xfId="0" applyFont="1" applyBorder="1"/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0" fontId="1" fillId="0" borderId="4" xfId="0" applyFont="1" applyBorder="1"/>
    <xf numFmtId="0" fontId="3" fillId="0" borderId="9" xfId="0" applyFont="1" applyBorder="1"/>
    <xf numFmtId="0" fontId="1" fillId="0" borderId="0" xfId="0" applyFont="1" applyFill="1" applyBorder="1"/>
    <xf numFmtId="49" fontId="1" fillId="0" borderId="8" xfId="0" applyNumberFormat="1" applyFont="1" applyBorder="1" applyAlignment="1">
      <alignment horizontal="left"/>
    </xf>
    <xf numFmtId="49" fontId="1" fillId="0" borderId="7" xfId="0" applyNumberFormat="1" applyFont="1" applyBorder="1" applyAlignment="1">
      <alignment horizontal="left"/>
    </xf>
    <xf numFmtId="49" fontId="3" fillId="0" borderId="6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49" fontId="1" fillId="0" borderId="4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49" fontId="1" fillId="0" borderId="5" xfId="0" applyNumberFormat="1" applyFont="1" applyBorder="1" applyAlignment="1">
      <alignment horizontal="left"/>
    </xf>
    <xf numFmtId="49" fontId="1" fillId="0" borderId="2" xfId="0" applyNumberFormat="1" applyFont="1" applyBorder="1" applyAlignment="1">
      <alignment horizontal="left"/>
    </xf>
    <xf numFmtId="49" fontId="1" fillId="0" borderId="2" xfId="0" applyNumberFormat="1" applyFont="1" applyFill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0" fillId="0" borderId="0" xfId="0" applyNumberFormat="1"/>
    <xf numFmtId="1" fontId="0" fillId="0" borderId="0" xfId="0" applyNumberFormat="1"/>
    <xf numFmtId="49" fontId="1" fillId="0" borderId="6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49" fontId="3" fillId="0" borderId="6" xfId="0" applyNumberFormat="1" applyFont="1" applyBorder="1" applyAlignment="1">
      <alignment horizontal="center" wrapText="1"/>
    </xf>
    <xf numFmtId="0" fontId="1" fillId="0" borderId="8" xfId="0" applyFont="1" applyBorder="1"/>
    <xf numFmtId="164" fontId="1" fillId="0" borderId="0" xfId="0" applyNumberFormat="1" applyFont="1" applyBorder="1"/>
    <xf numFmtId="164" fontId="3" fillId="0" borderId="8" xfId="0" applyNumberFormat="1" applyFont="1" applyBorder="1"/>
    <xf numFmtId="0" fontId="1" fillId="0" borderId="6" xfId="0" applyFont="1" applyBorder="1"/>
    <xf numFmtId="164" fontId="1" fillId="0" borderId="0" xfId="0" applyNumberFormat="1" applyFont="1"/>
    <xf numFmtId="0" fontId="1" fillId="0" borderId="11" xfId="0" applyFont="1" applyBorder="1"/>
    <xf numFmtId="164" fontId="3" fillId="0" borderId="1" xfId="0" applyNumberFormat="1" applyFont="1" applyBorder="1"/>
    <xf numFmtId="1" fontId="1" fillId="0" borderId="0" xfId="0" applyNumberFormat="1" applyFont="1" applyBorder="1" applyAlignment="1">
      <alignment horizontal="right"/>
    </xf>
    <xf numFmtId="1" fontId="1" fillId="0" borderId="12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" fontId="3" fillId="0" borderId="13" xfId="0" applyNumberFormat="1" applyFont="1" applyBorder="1" applyAlignment="1">
      <alignment horizontal="right"/>
    </xf>
    <xf numFmtId="164" fontId="1" fillId="0" borderId="0" xfId="0" applyNumberFormat="1" applyFont="1" applyBorder="1" applyAlignment="1">
      <alignment horizontal="right"/>
    </xf>
    <xf numFmtId="1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49" fontId="1" fillId="0" borderId="6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left"/>
    </xf>
    <xf numFmtId="1" fontId="1" fillId="0" borderId="1" xfId="0" applyNumberFormat="1" applyFont="1" applyBorder="1" applyAlignment="1">
      <alignment horizontal="right"/>
    </xf>
    <xf numFmtId="49" fontId="3" fillId="0" borderId="7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left"/>
    </xf>
    <xf numFmtId="1" fontId="3" fillId="0" borderId="4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49" fontId="3" fillId="0" borderId="8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1" fillId="0" borderId="1" xfId="0" applyFont="1" applyBorder="1"/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left"/>
    </xf>
    <xf numFmtId="1" fontId="1" fillId="0" borderId="13" xfId="0" applyNumberFormat="1" applyFont="1" applyBorder="1" applyAlignment="1">
      <alignment horizontal="right"/>
    </xf>
    <xf numFmtId="164" fontId="3" fillId="0" borderId="6" xfId="0" applyNumberFormat="1" applyFont="1" applyBorder="1"/>
    <xf numFmtId="164" fontId="1" fillId="0" borderId="1" xfId="0" applyNumberFormat="1" applyFont="1" applyBorder="1"/>
    <xf numFmtId="164" fontId="3" fillId="0" borderId="10" xfId="0" applyNumberFormat="1" applyFont="1" applyBorder="1"/>
    <xf numFmtId="164" fontId="3" fillId="0" borderId="9" xfId="0" applyNumberFormat="1" applyFont="1" applyBorder="1"/>
    <xf numFmtId="1" fontId="1" fillId="0" borderId="0" xfId="0" applyNumberFormat="1" applyFont="1"/>
    <xf numFmtId="0" fontId="1" fillId="0" borderId="3" xfId="0" applyFont="1" applyBorder="1"/>
    <xf numFmtId="1" fontId="1" fillId="0" borderId="8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1" fontId="1" fillId="0" borderId="8" xfId="0" applyNumberFormat="1" applyFont="1" applyFill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0" fontId="0" fillId="0" borderId="1" xfId="0" applyBorder="1"/>
    <xf numFmtId="0" fontId="4" fillId="0" borderId="0" xfId="0" applyFont="1"/>
    <xf numFmtId="0" fontId="4" fillId="0" borderId="1" xfId="0" applyFont="1" applyBorder="1"/>
    <xf numFmtId="0" fontId="0" fillId="0" borderId="0" xfId="0" applyBorder="1"/>
    <xf numFmtId="0" fontId="4" fillId="0" borderId="0" xfId="0" applyFont="1" applyBorder="1"/>
    <xf numFmtId="49" fontId="3" fillId="0" borderId="1" xfId="0" applyNumberFormat="1" applyFont="1" applyFill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0" fillId="0" borderId="1" xfId="0" applyNumberFormat="1" applyBorder="1"/>
    <xf numFmtId="1" fontId="4" fillId="0" borderId="1" xfId="0" applyNumberFormat="1" applyFont="1" applyBorder="1"/>
    <xf numFmtId="1" fontId="4" fillId="0" borderId="0" xfId="0" applyNumberFormat="1" applyFont="1"/>
    <xf numFmtId="49" fontId="4" fillId="0" borderId="0" xfId="0" applyNumberFormat="1" applyFont="1"/>
    <xf numFmtId="1" fontId="4" fillId="0" borderId="0" xfId="0" applyNumberFormat="1" applyFont="1" applyBorder="1"/>
    <xf numFmtId="49" fontId="4" fillId="0" borderId="0" xfId="0" applyNumberFormat="1" applyFont="1" applyBorder="1"/>
    <xf numFmtId="1" fontId="0" fillId="0" borderId="0" xfId="0" applyNumberFormat="1" applyBorder="1"/>
    <xf numFmtId="49" fontId="0" fillId="0" borderId="0" xfId="0" applyNumberFormat="1" applyBorder="1"/>
    <xf numFmtId="164" fontId="0" fillId="0" borderId="1" xfId="0" applyNumberFormat="1" applyBorder="1"/>
    <xf numFmtId="1" fontId="4" fillId="0" borderId="13" xfId="0" applyNumberFormat="1" applyFont="1" applyBorder="1"/>
    <xf numFmtId="49" fontId="3" fillId="0" borderId="3" xfId="0" applyNumberFormat="1" applyFont="1" applyBorder="1" applyAlignment="1">
      <alignment horizontal="center" wrapText="1"/>
    </xf>
    <xf numFmtId="1" fontId="0" fillId="0" borderId="0" xfId="0" applyNumberFormat="1" applyFont="1" applyBorder="1"/>
    <xf numFmtId="1" fontId="0" fillId="0" borderId="12" xfId="0" applyNumberFormat="1" applyFont="1" applyBorder="1"/>
    <xf numFmtId="0" fontId="0" fillId="0" borderId="12" xfId="0" applyBorder="1"/>
    <xf numFmtId="0" fontId="1" fillId="0" borderId="13" xfId="0" applyFont="1" applyBorder="1"/>
    <xf numFmtId="164" fontId="1" fillId="0" borderId="8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4" fontId="0" fillId="0" borderId="8" xfId="0" applyNumberFormat="1" applyFont="1" applyBorder="1"/>
    <xf numFmtId="164" fontId="0" fillId="0" borderId="8" xfId="0" applyNumberFormat="1" applyBorder="1"/>
    <xf numFmtId="164" fontId="4" fillId="0" borderId="6" xfId="0" applyNumberFormat="1" applyFont="1" applyBorder="1"/>
    <xf numFmtId="164" fontId="3" fillId="0" borderId="7" xfId="0" applyNumberFormat="1" applyFont="1" applyBorder="1"/>
    <xf numFmtId="164" fontId="3" fillId="0" borderId="2" xfId="0" applyNumberFormat="1" applyFont="1" applyBorder="1"/>
    <xf numFmtId="164" fontId="3" fillId="0" borderId="3" xfId="0" applyNumberFormat="1" applyFont="1" applyBorder="1"/>
    <xf numFmtId="164" fontId="3" fillId="0" borderId="14" xfId="0" applyNumberFormat="1" applyFont="1" applyBorder="1"/>
    <xf numFmtId="0" fontId="3" fillId="0" borderId="8" xfId="0" applyFont="1" applyBorder="1"/>
    <xf numFmtId="1" fontId="3" fillId="0" borderId="1" xfId="0" applyNumberFormat="1" applyFont="1" applyBorder="1"/>
    <xf numFmtId="1" fontId="3" fillId="0" borderId="6" xfId="0" applyNumberFormat="1" applyFont="1" applyBorder="1"/>
    <xf numFmtId="1" fontId="1" fillId="0" borderId="0" xfId="0" applyNumberFormat="1" applyFont="1" applyBorder="1"/>
    <xf numFmtId="1" fontId="3" fillId="0" borderId="7" xfId="0" applyNumberFormat="1" applyFont="1" applyBorder="1"/>
    <xf numFmtId="1" fontId="3" fillId="0" borderId="2" xfId="0" applyNumberFormat="1" applyFont="1" applyBorder="1"/>
    <xf numFmtId="1" fontId="3" fillId="0" borderId="8" xfId="0" applyNumberFormat="1" applyFont="1" applyBorder="1"/>
    <xf numFmtId="1" fontId="1" fillId="0" borderId="1" xfId="0" applyNumberFormat="1" applyFont="1" applyBorder="1" applyAlignment="1">
      <alignment horizontal="center" wrapText="1"/>
    </xf>
    <xf numFmtId="1" fontId="3" fillId="0" borderId="6" xfId="0" applyNumberFormat="1" applyFont="1" applyBorder="1" applyAlignment="1">
      <alignment horizontal="center" wrapText="1"/>
    </xf>
    <xf numFmtId="1" fontId="3" fillId="0" borderId="3" xfId="0" applyNumberFormat="1" applyFont="1" applyBorder="1" applyAlignment="1">
      <alignment horizontal="center" wrapText="1"/>
    </xf>
    <xf numFmtId="49" fontId="3" fillId="0" borderId="7" xfId="0" applyNumberFormat="1" applyFont="1" applyBorder="1" applyAlignment="1">
      <alignment horizontal="center" wrapText="1"/>
    </xf>
    <xf numFmtId="1" fontId="3" fillId="0" borderId="9" xfId="0" applyNumberFormat="1" applyFont="1" applyBorder="1"/>
    <xf numFmtId="164" fontId="1" fillId="0" borderId="7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164" fontId="1" fillId="0" borderId="3" xfId="0" applyNumberFormat="1" applyFont="1" applyBorder="1"/>
    <xf numFmtId="164" fontId="1" fillId="0" borderId="6" xfId="0" applyNumberFormat="1" applyFont="1" applyBorder="1"/>
    <xf numFmtId="164" fontId="1" fillId="0" borderId="13" xfId="0" applyNumberFormat="1" applyFont="1" applyBorder="1"/>
    <xf numFmtId="0" fontId="1" fillId="0" borderId="10" xfId="0" applyFont="1" applyBorder="1"/>
    <xf numFmtId="0" fontId="2" fillId="0" borderId="0" xfId="0" applyFont="1" applyFill="1" applyBorder="1"/>
    <xf numFmtId="0" fontId="1" fillId="0" borderId="1" xfId="0" applyFont="1" applyFill="1" applyBorder="1"/>
    <xf numFmtId="0" fontId="1" fillId="0" borderId="3" xfId="0" applyFont="1" applyFill="1" applyBorder="1"/>
    <xf numFmtId="164" fontId="1" fillId="0" borderId="12" xfId="0" applyNumberFormat="1" applyFont="1" applyBorder="1"/>
    <xf numFmtId="0" fontId="0" fillId="0" borderId="6" xfId="0" applyBorder="1"/>
    <xf numFmtId="0" fontId="3" fillId="0" borderId="10" xfId="0" applyFont="1" applyBorder="1"/>
    <xf numFmtId="0" fontId="0" fillId="0" borderId="8" xfId="0" applyBorder="1"/>
    <xf numFmtId="0" fontId="0" fillId="0" borderId="9" xfId="0" applyBorder="1"/>
    <xf numFmtId="1" fontId="1" fillId="0" borderId="8" xfId="0" applyNumberFormat="1" applyFont="1" applyBorder="1"/>
    <xf numFmtId="49" fontId="1" fillId="0" borderId="6" xfId="0" applyNumberFormat="1" applyFont="1" applyFill="1" applyBorder="1" applyAlignment="1">
      <alignment horizontal="center" wrapText="1"/>
    </xf>
    <xf numFmtId="164" fontId="1" fillId="0" borderId="2" xfId="0" applyNumberFormat="1" applyFont="1" applyFill="1" applyBorder="1"/>
    <xf numFmtId="0" fontId="1" fillId="0" borderId="8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/>
      <c:barChart>
        <c:barDir val="col"/>
        <c:grouping val="clustered"/>
        <c:ser>
          <c:idx val="0"/>
          <c:order val="0"/>
          <c:tx>
            <c:v>Medieval</c:v>
          </c:tx>
          <c:cat>
            <c:strRef>
              <c:f>'Frag size by sp cx'!$A$2:$A$7</c:f>
              <c:strCache>
                <c:ptCount val="6"/>
                <c:pt idx="0">
                  <c:v>Cattle</c:v>
                </c:pt>
                <c:pt idx="1">
                  <c:v>Sheep/goat</c:v>
                </c:pt>
                <c:pt idx="2">
                  <c:v>Pig</c:v>
                </c:pt>
                <c:pt idx="3">
                  <c:v>Equid</c:v>
                </c:pt>
                <c:pt idx="4">
                  <c:v>Dog</c:v>
                </c:pt>
                <c:pt idx="5">
                  <c:v>Deer</c:v>
                </c:pt>
              </c:strCache>
            </c:strRef>
          </c:cat>
          <c:val>
            <c:numRef>
              <c:f>'Frag size by sp cx'!$G$2:$G$7</c:f>
              <c:numCache>
                <c:formatCode>0.0</c:formatCode>
                <c:ptCount val="6"/>
                <c:pt idx="0">
                  <c:v>11.357142857142858</c:v>
                </c:pt>
                <c:pt idx="1">
                  <c:v>10.166666666666666</c:v>
                </c:pt>
                <c:pt idx="2">
                  <c:v>9.3333333333333339</c:v>
                </c:pt>
                <c:pt idx="5">
                  <c:v>11</c:v>
                </c:pt>
              </c:numCache>
            </c:numRef>
          </c:val>
        </c:ser>
        <c:ser>
          <c:idx val="1"/>
          <c:order val="1"/>
          <c:tx>
            <c:v>19th century</c:v>
          </c:tx>
          <c:val>
            <c:numRef>
              <c:f>'Frag size by sp cx'!$I$2:$I$7</c:f>
              <c:numCache>
                <c:formatCode>0.0</c:formatCode>
                <c:ptCount val="6"/>
                <c:pt idx="0">
                  <c:v>27.48</c:v>
                </c:pt>
                <c:pt idx="1">
                  <c:v>5.9074074074074074</c:v>
                </c:pt>
                <c:pt idx="2">
                  <c:v>4.5</c:v>
                </c:pt>
                <c:pt idx="3">
                  <c:v>17.888888888888889</c:v>
                </c:pt>
                <c:pt idx="4">
                  <c:v>4</c:v>
                </c:pt>
                <c:pt idx="5">
                  <c:v>22.25</c:v>
                </c:pt>
              </c:numCache>
            </c:numRef>
          </c:val>
        </c:ser>
        <c:axId val="129179008"/>
        <c:axId val="130663552"/>
      </c:barChart>
      <c:catAx>
        <c:axId val="129179008"/>
        <c:scaling>
          <c:orientation val="minMax"/>
        </c:scaling>
        <c:axPos val="b"/>
        <c:tickLblPos val="nextTo"/>
        <c:crossAx val="130663552"/>
        <c:crosses val="autoZero"/>
        <c:auto val="1"/>
        <c:lblAlgn val="ctr"/>
        <c:lblOffset val="100"/>
      </c:catAx>
      <c:valAx>
        <c:axId val="130663552"/>
        <c:scaling>
          <c:orientation val="minMax"/>
        </c:scaling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GB"/>
                  <a:t>Average</a:t>
                </a:r>
              </a:p>
              <a:p>
                <a:pPr>
                  <a:defRPr/>
                </a:pPr>
                <a:r>
                  <a:rPr lang="en-GB"/>
                  <a:t>fragment</a:t>
                </a:r>
              </a:p>
              <a:p>
                <a:pPr>
                  <a:defRPr/>
                </a:pPr>
                <a:r>
                  <a:rPr lang="en-GB"/>
                  <a:t>size</a:t>
                </a:r>
              </a:p>
              <a:p>
                <a:pPr>
                  <a:defRPr/>
                </a:pPr>
                <a:r>
                  <a:rPr lang="en-GB"/>
                  <a:t>(g)</a:t>
                </a:r>
              </a:p>
            </c:rich>
          </c:tx>
          <c:layout/>
        </c:title>
        <c:numFmt formatCode="0.0" sourceLinked="1"/>
        <c:tickLblPos val="nextTo"/>
        <c:crossAx val="12917900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/>
            </a:pPr>
            <a:r>
              <a:rPr lang="en-US"/>
              <a:t>Gnawing  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v>Gnawing</c:v>
          </c:tx>
          <c:cat>
            <c:strRef>
              <c:f>'Alter by sp cx'!$W$40:$W$46</c:f>
              <c:strCache>
                <c:ptCount val="7"/>
                <c:pt idx="0">
                  <c:v>Cattle</c:v>
                </c:pt>
                <c:pt idx="1">
                  <c:v>Sheep/goat</c:v>
                </c:pt>
                <c:pt idx="2">
                  <c:v>Pig</c:v>
                </c:pt>
                <c:pt idx="3">
                  <c:v>Equid</c:v>
                </c:pt>
                <c:pt idx="4">
                  <c:v>Dog</c:v>
                </c:pt>
                <c:pt idx="5">
                  <c:v>Deer</c:v>
                </c:pt>
                <c:pt idx="6">
                  <c:v>Unidentified</c:v>
                </c:pt>
              </c:strCache>
            </c:strRef>
          </c:cat>
          <c:val>
            <c:numRef>
              <c:f>'Alter by sp cx'!$X$40:$X$46</c:f>
              <c:numCache>
                <c:formatCode>0.0</c:formatCode>
                <c:ptCount val="7"/>
                <c:pt idx="0">
                  <c:v>14.141414141414142</c:v>
                </c:pt>
                <c:pt idx="1">
                  <c:v>9.1633466135458175</c:v>
                </c:pt>
                <c:pt idx="2">
                  <c:v>6.756756756756757</c:v>
                </c:pt>
                <c:pt idx="3">
                  <c:v>13.513513513513514</c:v>
                </c:pt>
                <c:pt idx="4">
                  <c:v>0</c:v>
                </c:pt>
                <c:pt idx="5">
                  <c:v>22.222222222222221</c:v>
                </c:pt>
                <c:pt idx="6">
                  <c:v>2.9491833030852996</c:v>
                </c:pt>
              </c:numCache>
            </c:numRef>
          </c:val>
        </c:ser>
        <c:axId val="142583680"/>
        <c:axId val="142590336"/>
      </c:barChart>
      <c:catAx>
        <c:axId val="142583680"/>
        <c:scaling>
          <c:orientation val="minMax"/>
        </c:scaling>
        <c:axPos val="b"/>
        <c:tickLblPos val="nextTo"/>
        <c:crossAx val="142590336"/>
        <c:crosses val="autoZero"/>
        <c:auto val="1"/>
        <c:lblAlgn val="ctr"/>
        <c:lblOffset val="100"/>
      </c:catAx>
      <c:valAx>
        <c:axId val="142590336"/>
        <c:scaling>
          <c:orientation val="minMax"/>
        </c:scaling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GB"/>
                  <a:t>% of</a:t>
                </a:r>
              </a:p>
              <a:p>
                <a:pPr>
                  <a:defRPr/>
                </a:pPr>
                <a:r>
                  <a:rPr lang="en-GB"/>
                  <a:t> fragments</a:t>
                </a:r>
              </a:p>
            </c:rich>
          </c:tx>
          <c:layout/>
        </c:title>
        <c:numFmt formatCode="0.0" sourceLinked="1"/>
        <c:tickLblPos val="nextTo"/>
        <c:crossAx val="142583680"/>
        <c:crosses val="autoZero"/>
        <c:crossBetween val="between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16</xdr:row>
      <xdr:rowOff>180975</xdr:rowOff>
    </xdr:from>
    <xdr:to>
      <xdr:col>12</xdr:col>
      <xdr:colOff>333375</xdr:colOff>
      <xdr:row>31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518584</xdr:colOff>
      <xdr:row>39</xdr:row>
      <xdr:rowOff>116415</xdr:rowOff>
    </xdr:from>
    <xdr:to>
      <xdr:col>20</xdr:col>
      <xdr:colOff>137584</xdr:colOff>
      <xdr:row>58</xdr:row>
      <xdr:rowOff>21165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57"/>
  <sheetViews>
    <sheetView zoomScaleNormal="100" workbookViewId="0">
      <pane ySplit="1" topLeftCell="A476" activePane="bottomLeft" state="frozen"/>
      <selection pane="bottomLeft" activeCell="F236" sqref="F236:H236"/>
    </sheetView>
  </sheetViews>
  <sheetFormatPr defaultRowHeight="12.75"/>
  <cols>
    <col min="1" max="1" width="8.85546875" style="3" bestFit="1" customWidth="1"/>
    <col min="2" max="2" width="9.140625" style="3"/>
    <col min="3" max="3" width="11.85546875" style="3" customWidth="1"/>
    <col min="4" max="4" width="16.42578125" style="3" customWidth="1"/>
    <col min="5" max="5" width="13.42578125" style="3" customWidth="1"/>
    <col min="6" max="8" width="8" style="3" customWidth="1"/>
    <col min="9" max="14" width="7" style="3" customWidth="1"/>
    <col min="15" max="15" width="67.7109375" style="3" customWidth="1"/>
    <col min="16" max="16384" width="9.140625" style="3"/>
  </cols>
  <sheetData>
    <row r="1" spans="1:15" s="1" customFormat="1">
      <c r="A1" s="1" t="s">
        <v>376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11</v>
      </c>
      <c r="G1" s="1" t="s">
        <v>12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1" t="s">
        <v>13</v>
      </c>
    </row>
    <row r="2" spans="1:15">
      <c r="A2" s="3">
        <v>289</v>
      </c>
      <c r="B2" s="3">
        <v>1</v>
      </c>
      <c r="C2" s="3">
        <v>1000</v>
      </c>
      <c r="D2" s="3" t="s">
        <v>17</v>
      </c>
      <c r="E2" s="3" t="s">
        <v>69</v>
      </c>
      <c r="F2" s="3">
        <v>1</v>
      </c>
      <c r="G2" s="3">
        <v>43</v>
      </c>
      <c r="H2" s="3">
        <v>3</v>
      </c>
      <c r="I2" s="3">
        <v>1</v>
      </c>
      <c r="O2" s="3" t="s">
        <v>261</v>
      </c>
    </row>
    <row r="3" spans="1:15">
      <c r="A3" s="3">
        <v>291</v>
      </c>
      <c r="B3" s="3">
        <v>2</v>
      </c>
      <c r="C3" s="3">
        <v>1000</v>
      </c>
      <c r="D3" s="3" t="s">
        <v>17</v>
      </c>
      <c r="E3" s="3" t="s">
        <v>69</v>
      </c>
      <c r="F3" s="3">
        <v>1</v>
      </c>
      <c r="G3" s="3">
        <v>24</v>
      </c>
      <c r="H3" s="3">
        <v>5</v>
      </c>
      <c r="I3" s="3">
        <v>1</v>
      </c>
      <c r="O3" s="3" t="s">
        <v>262</v>
      </c>
    </row>
    <row r="4" spans="1:15">
      <c r="A4" s="3">
        <v>286</v>
      </c>
      <c r="B4" s="3">
        <v>3</v>
      </c>
      <c r="C4" s="3">
        <v>1000</v>
      </c>
      <c r="D4" s="3" t="s">
        <v>17</v>
      </c>
      <c r="E4" s="3" t="s">
        <v>58</v>
      </c>
      <c r="F4" s="3">
        <v>1</v>
      </c>
      <c r="G4" s="3">
        <v>56</v>
      </c>
      <c r="H4" s="3">
        <v>4</v>
      </c>
      <c r="I4" s="3">
        <v>1</v>
      </c>
      <c r="M4" s="3">
        <v>1</v>
      </c>
      <c r="O4" s="3" t="s">
        <v>260</v>
      </c>
    </row>
    <row r="5" spans="1:15">
      <c r="A5" s="3">
        <v>288</v>
      </c>
      <c r="B5" s="3">
        <v>4</v>
      </c>
      <c r="C5" s="3">
        <v>1000</v>
      </c>
      <c r="D5" s="3" t="s">
        <v>17</v>
      </c>
      <c r="E5" s="3" t="s">
        <v>20</v>
      </c>
      <c r="F5" s="3">
        <v>1</v>
      </c>
      <c r="G5" s="3">
        <v>6</v>
      </c>
      <c r="H5" s="3">
        <v>5</v>
      </c>
    </row>
    <row r="6" spans="1:15">
      <c r="A6" s="3">
        <v>287</v>
      </c>
      <c r="B6" s="3">
        <v>5</v>
      </c>
      <c r="C6" s="3">
        <v>1000</v>
      </c>
      <c r="D6" s="3" t="s">
        <v>235</v>
      </c>
      <c r="E6" s="3" t="s">
        <v>20</v>
      </c>
      <c r="F6" s="3">
        <v>1</v>
      </c>
      <c r="G6" s="3">
        <v>30</v>
      </c>
      <c r="H6" s="3">
        <v>5</v>
      </c>
    </row>
    <row r="7" spans="1:15">
      <c r="A7" s="3">
        <v>285</v>
      </c>
      <c r="B7" s="3">
        <v>6</v>
      </c>
      <c r="C7" s="3">
        <v>1000</v>
      </c>
      <c r="D7" s="3" t="s">
        <v>40</v>
      </c>
      <c r="E7" s="3" t="s">
        <v>85</v>
      </c>
      <c r="F7" s="3">
        <v>1</v>
      </c>
      <c r="G7" s="3">
        <v>4</v>
      </c>
      <c r="H7" s="3">
        <v>4</v>
      </c>
    </row>
    <row r="8" spans="1:15">
      <c r="A8" s="3">
        <v>290</v>
      </c>
      <c r="B8" s="3">
        <v>7</v>
      </c>
      <c r="C8" s="3">
        <v>1000</v>
      </c>
      <c r="D8" s="3" t="s">
        <v>29</v>
      </c>
      <c r="E8" s="3" t="s">
        <v>78</v>
      </c>
      <c r="F8" s="3">
        <v>1</v>
      </c>
      <c r="G8" s="3">
        <v>11</v>
      </c>
      <c r="H8" s="3">
        <v>5</v>
      </c>
    </row>
    <row r="9" spans="1:15">
      <c r="A9" s="3">
        <v>106</v>
      </c>
      <c r="B9" s="3">
        <v>8</v>
      </c>
      <c r="C9" s="3" t="s">
        <v>116</v>
      </c>
      <c r="D9" s="3" t="s">
        <v>15</v>
      </c>
      <c r="E9" s="3" t="s">
        <v>119</v>
      </c>
      <c r="F9" s="3">
        <v>1</v>
      </c>
      <c r="G9" s="3">
        <v>4</v>
      </c>
      <c r="H9" s="3">
        <v>5</v>
      </c>
    </row>
    <row r="10" spans="1:15">
      <c r="A10" s="3">
        <v>108</v>
      </c>
      <c r="B10" s="3">
        <v>9</v>
      </c>
      <c r="C10" s="3" t="s">
        <v>116</v>
      </c>
      <c r="D10" s="3" t="s">
        <v>120</v>
      </c>
      <c r="E10" s="3" t="s">
        <v>121</v>
      </c>
      <c r="F10" s="3">
        <v>2</v>
      </c>
      <c r="G10" s="3">
        <v>50</v>
      </c>
      <c r="H10" s="3">
        <v>5</v>
      </c>
      <c r="K10" s="3">
        <v>1</v>
      </c>
      <c r="L10" s="3">
        <v>1</v>
      </c>
    </row>
    <row r="11" spans="1:15">
      <c r="A11" s="3">
        <v>105</v>
      </c>
      <c r="B11" s="3">
        <v>10</v>
      </c>
      <c r="C11" s="3" t="s">
        <v>116</v>
      </c>
      <c r="D11" s="3" t="s">
        <v>34</v>
      </c>
      <c r="E11" s="3" t="s">
        <v>117</v>
      </c>
      <c r="F11" s="3">
        <v>1</v>
      </c>
      <c r="G11" s="3">
        <v>6</v>
      </c>
      <c r="H11" s="3">
        <v>4</v>
      </c>
      <c r="O11" s="3" t="s">
        <v>118</v>
      </c>
    </row>
    <row r="12" spans="1:15">
      <c r="A12" s="3">
        <v>107</v>
      </c>
      <c r="B12" s="3">
        <v>11</v>
      </c>
      <c r="C12" s="3" t="s">
        <v>116</v>
      </c>
      <c r="D12" s="3" t="s">
        <v>29</v>
      </c>
      <c r="E12" s="3" t="s">
        <v>78</v>
      </c>
      <c r="F12" s="3">
        <v>1</v>
      </c>
      <c r="G12" s="3">
        <v>9</v>
      </c>
      <c r="H12" s="3">
        <v>5</v>
      </c>
    </row>
    <row r="13" spans="1:15">
      <c r="A13" s="3">
        <v>109</v>
      </c>
      <c r="B13" s="3">
        <v>12</v>
      </c>
      <c r="C13" s="3" t="s">
        <v>116</v>
      </c>
      <c r="D13" s="3" t="s">
        <v>226</v>
      </c>
      <c r="E13" s="3" t="s">
        <v>104</v>
      </c>
      <c r="F13" s="3">
        <v>20</v>
      </c>
      <c r="G13" s="3">
        <v>164</v>
      </c>
      <c r="H13" s="3">
        <v>4</v>
      </c>
    </row>
    <row r="14" spans="1:15">
      <c r="A14" s="3">
        <v>72</v>
      </c>
      <c r="B14" s="3">
        <v>13</v>
      </c>
      <c r="C14" s="3" t="s">
        <v>89</v>
      </c>
      <c r="D14" s="3" t="s">
        <v>15</v>
      </c>
      <c r="E14" s="3" t="s">
        <v>226</v>
      </c>
      <c r="F14" s="3">
        <v>4</v>
      </c>
      <c r="G14" s="3">
        <v>10</v>
      </c>
      <c r="H14" s="3">
        <v>5</v>
      </c>
      <c r="K14" s="3">
        <v>1</v>
      </c>
      <c r="L14" s="3">
        <v>4</v>
      </c>
      <c r="M14" s="3">
        <v>2</v>
      </c>
    </row>
    <row r="15" spans="1:15">
      <c r="A15" s="3">
        <v>73</v>
      </c>
      <c r="B15" s="3">
        <v>14</v>
      </c>
      <c r="C15" s="3" t="s">
        <v>89</v>
      </c>
      <c r="D15" s="3" t="s">
        <v>17</v>
      </c>
      <c r="E15" s="3" t="s">
        <v>79</v>
      </c>
      <c r="F15" s="3">
        <v>2</v>
      </c>
      <c r="G15" s="3">
        <v>31</v>
      </c>
      <c r="H15" s="3">
        <v>3</v>
      </c>
      <c r="J15" s="3">
        <v>2</v>
      </c>
      <c r="L15" s="3">
        <v>2</v>
      </c>
    </row>
    <row r="16" spans="1:15">
      <c r="A16" s="3">
        <v>68</v>
      </c>
      <c r="B16" s="3">
        <v>15</v>
      </c>
      <c r="C16" s="3" t="s">
        <v>89</v>
      </c>
      <c r="D16" s="3" t="s">
        <v>25</v>
      </c>
      <c r="E16" s="3" t="s">
        <v>91</v>
      </c>
      <c r="F16" s="3">
        <v>1</v>
      </c>
      <c r="G16" s="3">
        <v>2</v>
      </c>
      <c r="H16" s="3">
        <v>5</v>
      </c>
    </row>
    <row r="17" spans="1:15">
      <c r="A17" s="3">
        <v>65</v>
      </c>
      <c r="B17" s="3">
        <v>16</v>
      </c>
      <c r="C17" s="3" t="s">
        <v>89</v>
      </c>
      <c r="D17" s="3" t="s">
        <v>25</v>
      </c>
      <c r="E17" s="3" t="s">
        <v>52</v>
      </c>
      <c r="F17" s="3">
        <v>1</v>
      </c>
      <c r="G17" s="3">
        <v>8</v>
      </c>
      <c r="H17" s="3">
        <v>4</v>
      </c>
      <c r="L17" s="3">
        <v>1</v>
      </c>
    </row>
    <row r="18" spans="1:15">
      <c r="A18" s="3">
        <v>70</v>
      </c>
      <c r="B18" s="3">
        <v>17</v>
      </c>
      <c r="C18" s="3" t="s">
        <v>89</v>
      </c>
      <c r="D18" s="3" t="s">
        <v>25</v>
      </c>
      <c r="E18" s="3" t="s">
        <v>71</v>
      </c>
      <c r="F18" s="3">
        <v>1</v>
      </c>
      <c r="G18" s="3">
        <v>6</v>
      </c>
      <c r="H18" s="3">
        <v>5</v>
      </c>
    </row>
    <row r="19" spans="1:15">
      <c r="A19" s="3">
        <v>66</v>
      </c>
      <c r="B19" s="3">
        <v>18</v>
      </c>
      <c r="C19" s="3" t="s">
        <v>89</v>
      </c>
      <c r="D19" s="3" t="s">
        <v>25</v>
      </c>
      <c r="E19" s="3" t="s">
        <v>90</v>
      </c>
      <c r="F19" s="3">
        <v>1</v>
      </c>
      <c r="G19" s="3">
        <v>3</v>
      </c>
      <c r="H19" s="3">
        <v>4</v>
      </c>
      <c r="L19" s="3">
        <v>1</v>
      </c>
    </row>
    <row r="20" spans="1:15">
      <c r="A20" s="3">
        <v>67</v>
      </c>
      <c r="B20" s="3">
        <v>19</v>
      </c>
      <c r="C20" s="3" t="s">
        <v>89</v>
      </c>
      <c r="D20" s="3" t="s">
        <v>25</v>
      </c>
      <c r="E20" s="3" t="s">
        <v>30</v>
      </c>
      <c r="F20" s="3">
        <v>1</v>
      </c>
      <c r="G20" s="3">
        <v>24</v>
      </c>
      <c r="L20" s="3">
        <v>1</v>
      </c>
    </row>
    <row r="21" spans="1:15">
      <c r="A21" s="3">
        <v>69</v>
      </c>
      <c r="B21" s="3">
        <v>20</v>
      </c>
      <c r="C21" s="3" t="s">
        <v>89</v>
      </c>
      <c r="D21" s="3" t="s">
        <v>25</v>
      </c>
      <c r="E21" s="3" t="s">
        <v>77</v>
      </c>
      <c r="F21" s="3">
        <v>2</v>
      </c>
      <c r="G21" s="3">
        <v>5</v>
      </c>
      <c r="H21" s="3">
        <v>4</v>
      </c>
      <c r="L21" s="3">
        <v>1</v>
      </c>
      <c r="N21" s="3">
        <v>1</v>
      </c>
      <c r="O21" s="3" t="s">
        <v>92</v>
      </c>
    </row>
    <row r="22" spans="1:15">
      <c r="A22" s="3">
        <v>71</v>
      </c>
      <c r="B22" s="3">
        <v>21</v>
      </c>
      <c r="C22" s="3" t="s">
        <v>89</v>
      </c>
      <c r="D22" s="3" t="s">
        <v>25</v>
      </c>
      <c r="E22" s="3" t="s">
        <v>20</v>
      </c>
      <c r="F22" s="3">
        <v>1</v>
      </c>
      <c r="G22" s="3">
        <v>3</v>
      </c>
      <c r="H22" s="3">
        <v>5</v>
      </c>
      <c r="K22" s="3">
        <v>1</v>
      </c>
      <c r="N22" s="3">
        <v>1</v>
      </c>
      <c r="O22" s="3" t="s">
        <v>93</v>
      </c>
    </row>
    <row r="23" spans="1:15">
      <c r="A23" s="3">
        <v>82</v>
      </c>
      <c r="B23" s="3">
        <v>22</v>
      </c>
      <c r="C23" s="3" t="s">
        <v>89</v>
      </c>
      <c r="D23" s="3" t="s">
        <v>40</v>
      </c>
      <c r="E23" s="3" t="s">
        <v>69</v>
      </c>
      <c r="F23" s="3">
        <v>1</v>
      </c>
      <c r="G23" s="3">
        <v>8</v>
      </c>
      <c r="H23" s="3">
        <v>5</v>
      </c>
      <c r="L23" s="3">
        <v>1</v>
      </c>
      <c r="N23" s="3">
        <v>1</v>
      </c>
      <c r="O23" s="3" t="s">
        <v>92</v>
      </c>
    </row>
    <row r="24" spans="1:15">
      <c r="A24" s="3">
        <v>84</v>
      </c>
      <c r="B24" s="3">
        <v>23</v>
      </c>
      <c r="C24" s="3" t="s">
        <v>89</v>
      </c>
      <c r="D24" s="3" t="s">
        <v>40</v>
      </c>
      <c r="E24" s="3" t="s">
        <v>69</v>
      </c>
      <c r="F24" s="3">
        <v>1</v>
      </c>
      <c r="G24" s="3">
        <v>3</v>
      </c>
      <c r="H24" s="3">
        <v>3</v>
      </c>
      <c r="L24" s="3">
        <v>1</v>
      </c>
      <c r="O24" s="3" t="s">
        <v>99</v>
      </c>
    </row>
    <row r="25" spans="1:15">
      <c r="A25" s="3">
        <v>83</v>
      </c>
      <c r="B25" s="3">
        <v>24</v>
      </c>
      <c r="C25" s="3" t="s">
        <v>89</v>
      </c>
      <c r="D25" s="3" t="s">
        <v>40</v>
      </c>
      <c r="E25" s="3" t="s">
        <v>226</v>
      </c>
      <c r="F25" s="3">
        <v>1</v>
      </c>
      <c r="G25" s="3">
        <v>9</v>
      </c>
      <c r="H25" s="3">
        <v>5</v>
      </c>
      <c r="O25" s="3" t="s">
        <v>98</v>
      </c>
    </row>
    <row r="26" spans="1:15">
      <c r="A26" s="3">
        <v>81</v>
      </c>
      <c r="B26" s="3">
        <v>25</v>
      </c>
      <c r="C26" s="3" t="s">
        <v>89</v>
      </c>
      <c r="D26" s="3" t="s">
        <v>34</v>
      </c>
      <c r="E26" s="3" t="s">
        <v>30</v>
      </c>
      <c r="F26" s="3">
        <v>1</v>
      </c>
      <c r="G26" s="3">
        <v>19</v>
      </c>
      <c r="H26" s="3">
        <v>5</v>
      </c>
      <c r="M26" s="3">
        <v>1</v>
      </c>
      <c r="O26" s="3" t="s">
        <v>97</v>
      </c>
    </row>
    <row r="27" spans="1:15">
      <c r="A27" s="3">
        <v>80</v>
      </c>
      <c r="B27" s="3">
        <v>26</v>
      </c>
      <c r="C27" s="3" t="s">
        <v>89</v>
      </c>
      <c r="D27" s="3" t="s">
        <v>34</v>
      </c>
      <c r="E27" s="3" t="s">
        <v>69</v>
      </c>
      <c r="F27" s="3">
        <v>1</v>
      </c>
      <c r="G27" s="3">
        <v>11</v>
      </c>
      <c r="H27" s="3">
        <v>5</v>
      </c>
      <c r="K27" s="3">
        <v>1</v>
      </c>
      <c r="L27" s="3">
        <v>1</v>
      </c>
    </row>
    <row r="28" spans="1:15">
      <c r="A28" s="3">
        <v>75</v>
      </c>
      <c r="B28" s="3">
        <v>27</v>
      </c>
      <c r="C28" s="3" t="s">
        <v>89</v>
      </c>
      <c r="D28" s="3" t="s">
        <v>29</v>
      </c>
      <c r="E28" s="3" t="s">
        <v>69</v>
      </c>
      <c r="F28" s="3">
        <v>23</v>
      </c>
      <c r="G28" s="3">
        <v>5</v>
      </c>
      <c r="H28" s="3">
        <v>1</v>
      </c>
      <c r="J28" s="3" t="s">
        <v>96</v>
      </c>
      <c r="K28" s="3">
        <v>1</v>
      </c>
      <c r="L28" s="3">
        <v>1</v>
      </c>
      <c r="O28" s="3" t="s">
        <v>95</v>
      </c>
    </row>
    <row r="29" spans="1:15">
      <c r="A29" s="3">
        <v>78</v>
      </c>
      <c r="B29" s="3">
        <v>28</v>
      </c>
      <c r="C29" s="3" t="s">
        <v>89</v>
      </c>
      <c r="D29" s="3" t="s">
        <v>29</v>
      </c>
      <c r="E29" s="3" t="s">
        <v>77</v>
      </c>
      <c r="F29" s="3">
        <v>1</v>
      </c>
      <c r="G29" s="3">
        <v>14</v>
      </c>
      <c r="H29" s="3">
        <v>5</v>
      </c>
      <c r="L29" s="3">
        <v>1</v>
      </c>
      <c r="N29" s="3">
        <v>1</v>
      </c>
      <c r="O29" s="3" t="s">
        <v>92</v>
      </c>
    </row>
    <row r="30" spans="1:15">
      <c r="A30" s="3">
        <v>79</v>
      </c>
      <c r="B30" s="3">
        <v>29</v>
      </c>
      <c r="C30" s="3" t="s">
        <v>89</v>
      </c>
      <c r="D30" s="3" t="s">
        <v>29</v>
      </c>
      <c r="E30" s="3" t="s">
        <v>59</v>
      </c>
      <c r="F30" s="3">
        <v>3</v>
      </c>
      <c r="G30" s="3">
        <v>20</v>
      </c>
      <c r="H30" s="3">
        <v>4</v>
      </c>
      <c r="N30" s="3">
        <v>1</v>
      </c>
      <c r="O30" s="3" t="s">
        <v>92</v>
      </c>
    </row>
    <row r="31" spans="1:15">
      <c r="A31" s="3">
        <v>74</v>
      </c>
      <c r="B31" s="3">
        <v>30</v>
      </c>
      <c r="C31" s="3" t="s">
        <v>89</v>
      </c>
      <c r="D31" s="3" t="s">
        <v>29</v>
      </c>
      <c r="E31" s="3" t="s">
        <v>22</v>
      </c>
      <c r="F31" s="3">
        <v>1</v>
      </c>
      <c r="G31" s="3">
        <v>17</v>
      </c>
      <c r="H31" s="3">
        <v>4</v>
      </c>
      <c r="K31" s="3">
        <v>1</v>
      </c>
      <c r="L31" s="3">
        <v>1</v>
      </c>
      <c r="O31" s="3" t="s">
        <v>94</v>
      </c>
    </row>
    <row r="32" spans="1:15">
      <c r="A32" s="3">
        <v>76</v>
      </c>
      <c r="B32" s="3">
        <v>31</v>
      </c>
      <c r="C32" s="3" t="s">
        <v>89</v>
      </c>
      <c r="D32" s="3" t="s">
        <v>29</v>
      </c>
      <c r="E32" s="3" t="s">
        <v>22</v>
      </c>
      <c r="F32" s="3">
        <v>1</v>
      </c>
      <c r="G32" s="3">
        <v>7</v>
      </c>
      <c r="H32" s="3">
        <v>4</v>
      </c>
      <c r="L32" s="3">
        <v>1</v>
      </c>
    </row>
    <row r="33" spans="1:15">
      <c r="A33" s="3">
        <v>77</v>
      </c>
      <c r="B33" s="3">
        <v>32</v>
      </c>
      <c r="C33" s="3" t="s">
        <v>89</v>
      </c>
      <c r="D33" s="3" t="s">
        <v>29</v>
      </c>
      <c r="E33" s="3" t="s">
        <v>22</v>
      </c>
      <c r="F33" s="3">
        <v>1</v>
      </c>
      <c r="G33" s="3">
        <v>6</v>
      </c>
      <c r="H33" s="3">
        <v>4</v>
      </c>
      <c r="O33" s="3" t="s">
        <v>70</v>
      </c>
    </row>
    <row r="34" spans="1:15">
      <c r="A34" s="3">
        <v>85</v>
      </c>
      <c r="B34" s="3">
        <v>33</v>
      </c>
      <c r="C34" s="3" t="s">
        <v>89</v>
      </c>
      <c r="D34" s="3" t="s">
        <v>226</v>
      </c>
      <c r="E34" s="3" t="s">
        <v>16</v>
      </c>
      <c r="F34" s="3">
        <v>80</v>
      </c>
      <c r="G34" s="3">
        <v>131</v>
      </c>
      <c r="H34" s="3">
        <v>4</v>
      </c>
      <c r="K34" s="3">
        <v>2</v>
      </c>
      <c r="M34" s="3">
        <v>1</v>
      </c>
      <c r="N34" s="3" t="s">
        <v>100</v>
      </c>
      <c r="O34" s="3" t="s">
        <v>101</v>
      </c>
    </row>
    <row r="35" spans="1:15">
      <c r="A35" s="3">
        <v>157</v>
      </c>
      <c r="B35" s="3">
        <v>34</v>
      </c>
      <c r="C35" s="3" t="s">
        <v>162</v>
      </c>
      <c r="D35" s="3" t="s">
        <v>15</v>
      </c>
      <c r="E35" s="3" t="s">
        <v>138</v>
      </c>
      <c r="F35" s="3">
        <v>1</v>
      </c>
      <c r="G35" s="3">
        <v>4</v>
      </c>
      <c r="H35" s="3">
        <v>5</v>
      </c>
      <c r="I35" s="3">
        <v>1</v>
      </c>
      <c r="M35" s="3">
        <v>1</v>
      </c>
      <c r="O35" s="3" t="s">
        <v>169</v>
      </c>
    </row>
    <row r="36" spans="1:15">
      <c r="A36" s="3">
        <v>152</v>
      </c>
      <c r="B36" s="3">
        <v>35</v>
      </c>
      <c r="C36" s="3" t="s">
        <v>162</v>
      </c>
      <c r="D36" s="3" t="s">
        <v>17</v>
      </c>
      <c r="E36" s="3" t="s">
        <v>59</v>
      </c>
      <c r="F36" s="3">
        <v>2</v>
      </c>
      <c r="G36" s="3">
        <v>24</v>
      </c>
      <c r="H36" s="3">
        <v>5</v>
      </c>
      <c r="O36" s="3" t="s">
        <v>165</v>
      </c>
    </row>
    <row r="37" spans="1:15">
      <c r="A37" s="3">
        <v>153</v>
      </c>
      <c r="B37" s="3">
        <v>36</v>
      </c>
      <c r="C37" s="3" t="s">
        <v>162</v>
      </c>
      <c r="D37" s="3" t="s">
        <v>142</v>
      </c>
      <c r="E37" s="3" t="s">
        <v>166</v>
      </c>
      <c r="F37" s="3">
        <v>1</v>
      </c>
      <c r="G37" s="3">
        <v>15</v>
      </c>
      <c r="H37" s="3">
        <v>5</v>
      </c>
      <c r="K37" s="3">
        <v>1</v>
      </c>
    </row>
    <row r="38" spans="1:15">
      <c r="A38" s="3">
        <v>150</v>
      </c>
      <c r="B38" s="3">
        <v>37</v>
      </c>
      <c r="C38" s="3" t="s">
        <v>162</v>
      </c>
      <c r="D38" s="3" t="s">
        <v>142</v>
      </c>
      <c r="E38" s="3" t="s">
        <v>164</v>
      </c>
      <c r="F38" s="3">
        <v>1</v>
      </c>
      <c r="G38" s="3">
        <v>18</v>
      </c>
      <c r="H38" s="3">
        <v>4</v>
      </c>
      <c r="L38" s="3">
        <v>2</v>
      </c>
      <c r="M38" s="3">
        <v>2</v>
      </c>
    </row>
    <row r="39" spans="1:15">
      <c r="A39" s="3">
        <v>151</v>
      </c>
      <c r="B39" s="3">
        <v>38</v>
      </c>
      <c r="C39" s="3" t="s">
        <v>162</v>
      </c>
      <c r="D39" s="3" t="s">
        <v>142</v>
      </c>
      <c r="E39" s="3" t="s">
        <v>20</v>
      </c>
      <c r="F39" s="3">
        <v>1</v>
      </c>
      <c r="G39" s="3">
        <v>3</v>
      </c>
      <c r="H39" s="3">
        <v>5</v>
      </c>
      <c r="O39" s="3" t="s">
        <v>72</v>
      </c>
    </row>
    <row r="40" spans="1:15">
      <c r="A40" s="3">
        <v>158</v>
      </c>
      <c r="B40" s="3">
        <v>39</v>
      </c>
      <c r="C40" s="3" t="s">
        <v>162</v>
      </c>
      <c r="D40" s="3" t="s">
        <v>46</v>
      </c>
      <c r="E40" s="3" t="s">
        <v>106</v>
      </c>
      <c r="F40" s="3">
        <v>1</v>
      </c>
      <c r="G40" s="3">
        <v>8</v>
      </c>
      <c r="H40" s="3">
        <v>4</v>
      </c>
      <c r="O40" s="3" t="s">
        <v>108</v>
      </c>
    </row>
    <row r="41" spans="1:15">
      <c r="A41" s="3">
        <v>149</v>
      </c>
      <c r="B41" s="3">
        <v>40</v>
      </c>
      <c r="C41" s="3" t="s">
        <v>162</v>
      </c>
      <c r="D41" s="3" t="s">
        <v>34</v>
      </c>
      <c r="E41" s="3" t="s">
        <v>58</v>
      </c>
      <c r="F41" s="3">
        <v>2</v>
      </c>
      <c r="G41" s="3">
        <v>14</v>
      </c>
      <c r="H41" s="3">
        <v>4</v>
      </c>
    </row>
    <row r="42" spans="1:15">
      <c r="A42" s="3">
        <v>154</v>
      </c>
      <c r="B42" s="3">
        <v>41</v>
      </c>
      <c r="C42" s="3" t="s">
        <v>162</v>
      </c>
      <c r="D42" s="3" t="s">
        <v>34</v>
      </c>
      <c r="E42" s="3" t="s">
        <v>20</v>
      </c>
      <c r="F42" s="3">
        <v>1</v>
      </c>
      <c r="G42" s="3">
        <v>2</v>
      </c>
      <c r="H42" s="3">
        <v>5</v>
      </c>
      <c r="M42" s="3">
        <v>1</v>
      </c>
    </row>
    <row r="43" spans="1:15">
      <c r="A43" s="3">
        <v>155</v>
      </c>
      <c r="B43" s="3">
        <v>42</v>
      </c>
      <c r="C43" s="3" t="s">
        <v>162</v>
      </c>
      <c r="D43" s="3" t="s">
        <v>80</v>
      </c>
      <c r="E43" s="3" t="s">
        <v>167</v>
      </c>
      <c r="F43" s="3">
        <v>1</v>
      </c>
      <c r="G43" s="3">
        <v>1</v>
      </c>
      <c r="H43" s="3">
        <v>5</v>
      </c>
      <c r="I43" s="3">
        <v>1</v>
      </c>
    </row>
    <row r="44" spans="1:15">
      <c r="A44" s="3">
        <v>147</v>
      </c>
      <c r="B44" s="3">
        <v>43</v>
      </c>
      <c r="C44" s="3" t="s">
        <v>162</v>
      </c>
      <c r="D44" s="3" t="s">
        <v>29</v>
      </c>
      <c r="E44" s="3" t="s">
        <v>52</v>
      </c>
      <c r="F44" s="3">
        <v>1</v>
      </c>
      <c r="G44" s="3">
        <v>3</v>
      </c>
      <c r="H44" s="3">
        <v>5</v>
      </c>
      <c r="O44" s="3" t="s">
        <v>163</v>
      </c>
    </row>
    <row r="45" spans="1:15">
      <c r="A45" s="3">
        <v>148</v>
      </c>
      <c r="B45" s="3">
        <v>44</v>
      </c>
      <c r="C45" s="3" t="s">
        <v>162</v>
      </c>
      <c r="D45" s="3" t="s">
        <v>29</v>
      </c>
      <c r="E45" s="3" t="s">
        <v>20</v>
      </c>
      <c r="F45" s="3">
        <v>1</v>
      </c>
      <c r="G45" s="3">
        <v>3</v>
      </c>
      <c r="H45" s="3">
        <v>5</v>
      </c>
    </row>
    <row r="46" spans="1:15">
      <c r="A46" s="3">
        <v>156</v>
      </c>
      <c r="B46" s="3">
        <v>45</v>
      </c>
      <c r="C46" s="3" t="s">
        <v>162</v>
      </c>
      <c r="D46" s="3" t="s">
        <v>29</v>
      </c>
      <c r="E46" s="3" t="s">
        <v>20</v>
      </c>
      <c r="F46" s="3">
        <v>1</v>
      </c>
      <c r="G46" s="3">
        <v>6</v>
      </c>
      <c r="H46" s="3">
        <v>5</v>
      </c>
      <c r="O46" s="3" t="s">
        <v>168</v>
      </c>
    </row>
    <row r="47" spans="1:15">
      <c r="A47" s="3">
        <v>159</v>
      </c>
      <c r="B47" s="3">
        <v>46</v>
      </c>
      <c r="C47" s="3" t="s">
        <v>162</v>
      </c>
      <c r="D47" s="3" t="s">
        <v>226</v>
      </c>
      <c r="E47" s="3" t="s">
        <v>104</v>
      </c>
      <c r="F47" s="3">
        <v>58</v>
      </c>
      <c r="G47" s="3">
        <v>172</v>
      </c>
      <c r="H47" s="3">
        <v>4</v>
      </c>
      <c r="J47" s="3">
        <v>32</v>
      </c>
      <c r="K47" s="3">
        <v>1</v>
      </c>
      <c r="M47" s="3">
        <v>9</v>
      </c>
      <c r="O47" s="3" t="s">
        <v>170</v>
      </c>
    </row>
    <row r="48" spans="1:15">
      <c r="A48" s="3">
        <v>22</v>
      </c>
      <c r="B48" s="3">
        <v>47</v>
      </c>
      <c r="C48" s="3" t="s">
        <v>44</v>
      </c>
      <c r="D48" s="3" t="s">
        <v>49</v>
      </c>
      <c r="E48" s="3" t="s">
        <v>226</v>
      </c>
      <c r="F48" s="3">
        <v>1</v>
      </c>
      <c r="G48" s="3">
        <v>2</v>
      </c>
      <c r="H48" s="3">
        <v>5</v>
      </c>
      <c r="O48" s="3" t="s">
        <v>50</v>
      </c>
    </row>
    <row r="49" spans="1:15">
      <c r="A49" s="3">
        <v>18</v>
      </c>
      <c r="B49" s="3">
        <v>48</v>
      </c>
      <c r="C49" s="3" t="s">
        <v>44</v>
      </c>
      <c r="D49" s="3" t="s">
        <v>45</v>
      </c>
      <c r="E49" s="3" t="s">
        <v>19</v>
      </c>
      <c r="F49" s="3">
        <v>1</v>
      </c>
      <c r="G49" s="3">
        <v>26</v>
      </c>
      <c r="H49" s="3">
        <v>5</v>
      </c>
      <c r="K49" s="3">
        <v>1</v>
      </c>
      <c r="L49" s="3">
        <v>1</v>
      </c>
      <c r="O49" s="3" t="s">
        <v>33</v>
      </c>
    </row>
    <row r="50" spans="1:15">
      <c r="A50" s="3">
        <v>20</v>
      </c>
      <c r="B50" s="3">
        <v>49</v>
      </c>
      <c r="C50" s="3" t="s">
        <v>44</v>
      </c>
      <c r="D50" s="3" t="s">
        <v>46</v>
      </c>
      <c r="E50" s="3" t="s">
        <v>47</v>
      </c>
      <c r="F50" s="3">
        <v>1</v>
      </c>
      <c r="G50" s="3">
        <v>60</v>
      </c>
      <c r="H50" s="3">
        <v>5</v>
      </c>
      <c r="K50" s="3">
        <v>1</v>
      </c>
    </row>
    <row r="51" spans="1:15">
      <c r="A51" s="3">
        <v>19</v>
      </c>
      <c r="B51" s="3">
        <v>50</v>
      </c>
      <c r="C51" s="3" t="s">
        <v>44</v>
      </c>
      <c r="D51" s="3" t="s">
        <v>46</v>
      </c>
      <c r="E51" s="3" t="s">
        <v>20</v>
      </c>
      <c r="F51" s="3">
        <v>1</v>
      </c>
      <c r="G51" s="3">
        <v>16</v>
      </c>
      <c r="H51" s="3">
        <v>5</v>
      </c>
    </row>
    <row r="52" spans="1:15">
      <c r="A52" s="3">
        <v>21</v>
      </c>
      <c r="B52" s="3">
        <v>51</v>
      </c>
      <c r="C52" s="3" t="s">
        <v>44</v>
      </c>
      <c r="D52" s="3" t="s">
        <v>29</v>
      </c>
      <c r="E52" s="3" t="s">
        <v>48</v>
      </c>
      <c r="F52" s="3">
        <v>1</v>
      </c>
      <c r="G52" s="3">
        <v>8</v>
      </c>
      <c r="H52" s="3">
        <v>5</v>
      </c>
    </row>
    <row r="53" spans="1:15">
      <c r="A53" s="3">
        <v>23</v>
      </c>
      <c r="B53" s="3">
        <v>52</v>
      </c>
      <c r="C53" s="3" t="s">
        <v>44</v>
      </c>
      <c r="D53" s="3" t="s">
        <v>226</v>
      </c>
      <c r="E53" s="3" t="s">
        <v>16</v>
      </c>
      <c r="F53" s="3">
        <v>33</v>
      </c>
      <c r="G53" s="3">
        <v>153</v>
      </c>
      <c r="H53" s="3">
        <v>4</v>
      </c>
      <c r="I53" s="3">
        <v>2</v>
      </c>
      <c r="K53" s="3">
        <v>5</v>
      </c>
      <c r="O53" s="3" t="s">
        <v>51</v>
      </c>
    </row>
    <row r="54" spans="1:15">
      <c r="A54" s="3">
        <v>329</v>
      </c>
      <c r="B54" s="3">
        <v>53</v>
      </c>
      <c r="C54" s="3">
        <v>1001</v>
      </c>
      <c r="D54" s="3" t="s">
        <v>32</v>
      </c>
      <c r="E54" s="3" t="s">
        <v>52</v>
      </c>
      <c r="F54" s="3">
        <v>1</v>
      </c>
      <c r="G54" s="3">
        <v>44</v>
      </c>
      <c r="H54" s="3">
        <v>4</v>
      </c>
      <c r="I54" s="3">
        <v>1</v>
      </c>
      <c r="O54" s="3" t="s">
        <v>277</v>
      </c>
    </row>
    <row r="55" spans="1:15">
      <c r="A55" s="3">
        <v>331</v>
      </c>
      <c r="B55" s="3">
        <v>54</v>
      </c>
      <c r="C55" s="3">
        <v>1001</v>
      </c>
      <c r="D55" s="3" t="s">
        <v>40</v>
      </c>
      <c r="E55" s="3" t="s">
        <v>113</v>
      </c>
      <c r="F55" s="3">
        <v>1</v>
      </c>
      <c r="G55" s="3">
        <v>6</v>
      </c>
      <c r="H55" s="3">
        <v>3</v>
      </c>
    </row>
    <row r="56" spans="1:15">
      <c r="A56" s="3">
        <v>332</v>
      </c>
      <c r="B56" s="3">
        <v>55</v>
      </c>
      <c r="C56" s="3">
        <v>1001</v>
      </c>
      <c r="D56" s="3" t="s">
        <v>40</v>
      </c>
      <c r="E56" s="3" t="s">
        <v>113</v>
      </c>
      <c r="F56" s="3">
        <v>1</v>
      </c>
      <c r="G56" s="3">
        <v>6</v>
      </c>
      <c r="H56" s="3">
        <v>4</v>
      </c>
      <c r="O56" s="3" t="s">
        <v>279</v>
      </c>
    </row>
    <row r="57" spans="1:15">
      <c r="A57" s="3">
        <v>333</v>
      </c>
      <c r="B57" s="3">
        <v>56</v>
      </c>
      <c r="C57" s="3">
        <v>1001</v>
      </c>
      <c r="D57" s="3" t="s">
        <v>226</v>
      </c>
      <c r="E57" s="3" t="s">
        <v>86</v>
      </c>
      <c r="F57" s="3">
        <v>1</v>
      </c>
      <c r="G57" s="3">
        <v>4</v>
      </c>
      <c r="H57" s="3">
        <v>5</v>
      </c>
      <c r="O57" s="3" t="s">
        <v>280</v>
      </c>
    </row>
    <row r="58" spans="1:15">
      <c r="A58" s="3">
        <v>330</v>
      </c>
      <c r="B58" s="3">
        <v>57</v>
      </c>
      <c r="C58" s="3">
        <v>1001</v>
      </c>
      <c r="D58" s="3" t="s">
        <v>226</v>
      </c>
      <c r="E58" s="3" t="s">
        <v>20</v>
      </c>
      <c r="F58" s="3">
        <v>1</v>
      </c>
      <c r="G58" s="3">
        <v>1</v>
      </c>
      <c r="O58" s="3" t="s">
        <v>278</v>
      </c>
    </row>
    <row r="59" spans="1:15">
      <c r="A59" s="3">
        <v>328</v>
      </c>
      <c r="B59" s="3">
        <v>58</v>
      </c>
      <c r="C59" s="3">
        <v>1001</v>
      </c>
      <c r="D59" s="3" t="s">
        <v>226</v>
      </c>
      <c r="E59" s="3" t="s">
        <v>226</v>
      </c>
      <c r="F59" s="3">
        <v>13</v>
      </c>
      <c r="G59" s="3">
        <v>9</v>
      </c>
      <c r="H59" s="3">
        <v>2</v>
      </c>
      <c r="O59" s="3" t="s">
        <v>276</v>
      </c>
    </row>
    <row r="60" spans="1:15">
      <c r="A60" s="3">
        <v>325</v>
      </c>
      <c r="B60" s="3">
        <v>59</v>
      </c>
      <c r="C60" s="3">
        <v>1002</v>
      </c>
      <c r="D60" s="3" t="s">
        <v>17</v>
      </c>
      <c r="E60" s="3" t="s">
        <v>223</v>
      </c>
      <c r="F60" s="3">
        <v>1</v>
      </c>
      <c r="G60" s="3">
        <v>8</v>
      </c>
      <c r="H60" s="3">
        <v>5</v>
      </c>
    </row>
    <row r="61" spans="1:15">
      <c r="A61" s="3">
        <v>326</v>
      </c>
      <c r="B61" s="3">
        <v>60</v>
      </c>
      <c r="C61" s="3">
        <v>1002</v>
      </c>
      <c r="D61" s="3" t="s">
        <v>17</v>
      </c>
      <c r="E61" s="3" t="s">
        <v>52</v>
      </c>
      <c r="F61" s="3">
        <v>1</v>
      </c>
      <c r="G61" s="3">
        <v>18</v>
      </c>
      <c r="H61" s="3">
        <v>5</v>
      </c>
    </row>
    <row r="62" spans="1:15">
      <c r="A62" s="3">
        <v>327</v>
      </c>
      <c r="B62" s="3">
        <v>61</v>
      </c>
      <c r="C62" s="3">
        <v>1002</v>
      </c>
      <c r="D62" s="3" t="s">
        <v>34</v>
      </c>
      <c r="E62" s="3" t="s">
        <v>275</v>
      </c>
      <c r="F62" s="3">
        <v>4</v>
      </c>
      <c r="G62" s="3">
        <v>4</v>
      </c>
    </row>
    <row r="63" spans="1:15">
      <c r="A63" s="3">
        <v>324</v>
      </c>
      <c r="B63" s="3">
        <v>62</v>
      </c>
      <c r="C63" s="3">
        <v>1002</v>
      </c>
      <c r="D63" s="3" t="s">
        <v>226</v>
      </c>
      <c r="E63" s="3" t="s">
        <v>226</v>
      </c>
      <c r="F63" s="3">
        <v>11</v>
      </c>
      <c r="G63" s="3">
        <v>19</v>
      </c>
      <c r="H63" s="3">
        <v>4</v>
      </c>
    </row>
    <row r="64" spans="1:15">
      <c r="A64" s="3">
        <v>407</v>
      </c>
      <c r="B64" s="3">
        <v>63</v>
      </c>
      <c r="C64" s="3">
        <v>1003</v>
      </c>
      <c r="D64" s="3" t="s">
        <v>226</v>
      </c>
      <c r="E64" s="3" t="s">
        <v>226</v>
      </c>
      <c r="F64" s="3">
        <v>4</v>
      </c>
      <c r="G64" s="3">
        <v>8</v>
      </c>
      <c r="H64" s="3">
        <v>4</v>
      </c>
    </row>
    <row r="65" spans="1:15">
      <c r="A65" s="3">
        <v>1</v>
      </c>
      <c r="B65" s="3">
        <v>64</v>
      </c>
      <c r="C65" s="3" t="s">
        <v>14</v>
      </c>
      <c r="D65" s="3" t="s">
        <v>15</v>
      </c>
      <c r="E65" s="3" t="s">
        <v>16</v>
      </c>
      <c r="F65" s="3">
        <v>3</v>
      </c>
      <c r="G65" s="3">
        <v>8</v>
      </c>
      <c r="H65" s="3">
        <v>5</v>
      </c>
    </row>
    <row r="66" spans="1:15">
      <c r="A66" s="3">
        <v>3</v>
      </c>
      <c r="B66" s="3">
        <v>65</v>
      </c>
      <c r="C66" s="3" t="s">
        <v>14</v>
      </c>
      <c r="D66" s="3" t="s">
        <v>17</v>
      </c>
      <c r="E66" s="3" t="s">
        <v>19</v>
      </c>
      <c r="F66" s="3">
        <v>1</v>
      </c>
      <c r="G66" s="3">
        <v>53</v>
      </c>
      <c r="H66" s="3">
        <v>5</v>
      </c>
      <c r="I66" s="3">
        <v>1</v>
      </c>
    </row>
    <row r="67" spans="1:15">
      <c r="A67" s="3">
        <v>2</v>
      </c>
      <c r="B67" s="3">
        <v>66</v>
      </c>
      <c r="C67" s="3" t="s">
        <v>14</v>
      </c>
      <c r="D67" s="3" t="s">
        <v>17</v>
      </c>
      <c r="E67" s="3" t="s">
        <v>18</v>
      </c>
      <c r="F67" s="3">
        <v>1</v>
      </c>
      <c r="G67" s="3">
        <v>12</v>
      </c>
      <c r="H67" s="3">
        <v>4</v>
      </c>
      <c r="I67" s="3">
        <v>1</v>
      </c>
    </row>
    <row r="68" spans="1:15">
      <c r="A68" s="3">
        <v>4</v>
      </c>
      <c r="B68" s="3">
        <v>67</v>
      </c>
      <c r="C68" s="3" t="s">
        <v>14</v>
      </c>
      <c r="D68" s="3" t="s">
        <v>17</v>
      </c>
      <c r="E68" s="3" t="s">
        <v>20</v>
      </c>
      <c r="F68" s="3">
        <v>1</v>
      </c>
      <c r="G68" s="3">
        <v>14</v>
      </c>
      <c r="H68" s="3">
        <v>5</v>
      </c>
    </row>
    <row r="69" spans="1:15">
      <c r="A69" s="3">
        <v>5</v>
      </c>
      <c r="B69" s="3">
        <v>68</v>
      </c>
      <c r="C69" s="3" t="s">
        <v>14</v>
      </c>
      <c r="D69" s="3" t="s">
        <v>21</v>
      </c>
      <c r="E69" s="3" t="s">
        <v>22</v>
      </c>
      <c r="F69" s="3">
        <v>1</v>
      </c>
      <c r="G69" s="3">
        <v>18</v>
      </c>
      <c r="H69" s="3">
        <v>5</v>
      </c>
      <c r="K69" s="3">
        <v>1</v>
      </c>
      <c r="L69" s="3">
        <v>1</v>
      </c>
      <c r="N69" s="3" t="s">
        <v>23</v>
      </c>
    </row>
    <row r="70" spans="1:15">
      <c r="A70" s="3">
        <v>6</v>
      </c>
      <c r="B70" s="3">
        <v>69</v>
      </c>
      <c r="C70" s="3" t="s">
        <v>14</v>
      </c>
      <c r="D70" s="3" t="s">
        <v>226</v>
      </c>
      <c r="E70" s="3" t="s">
        <v>16</v>
      </c>
      <c r="F70" s="3">
        <v>25</v>
      </c>
      <c r="G70" s="3">
        <v>34</v>
      </c>
      <c r="H70" s="3">
        <v>5</v>
      </c>
      <c r="I70" s="3">
        <v>1</v>
      </c>
      <c r="M70" s="3">
        <v>3</v>
      </c>
      <c r="O70" s="3" t="s">
        <v>24</v>
      </c>
    </row>
    <row r="71" spans="1:15">
      <c r="A71" s="3">
        <v>239</v>
      </c>
      <c r="B71" s="3">
        <v>70</v>
      </c>
      <c r="C71" s="3">
        <v>1006</v>
      </c>
      <c r="D71" s="3" t="s">
        <v>226</v>
      </c>
      <c r="E71" s="3" t="s">
        <v>226</v>
      </c>
      <c r="F71" s="3">
        <v>2</v>
      </c>
      <c r="G71" s="3">
        <v>8</v>
      </c>
      <c r="H71" s="3">
        <v>5</v>
      </c>
    </row>
    <row r="72" spans="1:15">
      <c r="A72" s="3">
        <v>252</v>
      </c>
      <c r="B72" s="3">
        <v>71</v>
      </c>
      <c r="C72" s="3">
        <v>1007</v>
      </c>
      <c r="D72" s="3" t="s">
        <v>15</v>
      </c>
      <c r="E72" s="3" t="s">
        <v>198</v>
      </c>
      <c r="F72" s="3">
        <v>1</v>
      </c>
      <c r="G72" s="3">
        <v>1</v>
      </c>
      <c r="H72" s="3">
        <v>4</v>
      </c>
      <c r="L72" s="3">
        <v>1</v>
      </c>
    </row>
    <row r="73" spans="1:15">
      <c r="A73" s="3">
        <v>254</v>
      </c>
      <c r="B73" s="3">
        <v>72</v>
      </c>
      <c r="C73" s="3">
        <v>1007</v>
      </c>
      <c r="D73" s="3" t="s">
        <v>17</v>
      </c>
      <c r="E73" s="3" t="s">
        <v>164</v>
      </c>
      <c r="F73" s="3">
        <v>1</v>
      </c>
      <c r="G73" s="3">
        <v>20</v>
      </c>
      <c r="H73" s="3">
        <v>3</v>
      </c>
    </row>
    <row r="74" spans="1:15">
      <c r="A74" s="3">
        <v>253</v>
      </c>
      <c r="B74" s="3">
        <v>73</v>
      </c>
      <c r="C74" s="3">
        <v>1007</v>
      </c>
      <c r="D74" s="3" t="s">
        <v>17</v>
      </c>
      <c r="E74" s="3" t="s">
        <v>246</v>
      </c>
      <c r="F74" s="3">
        <v>1</v>
      </c>
      <c r="G74" s="3">
        <v>18</v>
      </c>
      <c r="H74" s="3">
        <v>4</v>
      </c>
    </row>
    <row r="75" spans="1:15">
      <c r="A75" s="3">
        <v>255</v>
      </c>
      <c r="B75" s="3">
        <v>74</v>
      </c>
      <c r="C75" s="3">
        <v>1007</v>
      </c>
      <c r="D75" s="3" t="s">
        <v>32</v>
      </c>
      <c r="E75" s="3" t="s">
        <v>244</v>
      </c>
      <c r="F75" s="3">
        <v>1</v>
      </c>
      <c r="G75" s="3">
        <v>20</v>
      </c>
      <c r="H75" s="3">
        <v>4</v>
      </c>
      <c r="M75" s="3">
        <v>1</v>
      </c>
      <c r="O75" s="3" t="s">
        <v>247</v>
      </c>
    </row>
    <row r="76" spans="1:15">
      <c r="A76" s="3">
        <v>256</v>
      </c>
      <c r="B76" s="3">
        <v>75</v>
      </c>
      <c r="C76" s="3">
        <v>1007</v>
      </c>
      <c r="D76" s="3" t="s">
        <v>40</v>
      </c>
      <c r="E76" s="3" t="s">
        <v>198</v>
      </c>
      <c r="F76" s="3">
        <v>3</v>
      </c>
      <c r="G76" s="3">
        <v>8</v>
      </c>
      <c r="H76" s="3">
        <v>4</v>
      </c>
      <c r="I76" s="3">
        <v>1</v>
      </c>
      <c r="L76" s="3">
        <v>1</v>
      </c>
      <c r="O76" s="3" t="s">
        <v>248</v>
      </c>
    </row>
    <row r="77" spans="1:15">
      <c r="A77" s="3">
        <v>257</v>
      </c>
      <c r="B77" s="3">
        <v>76</v>
      </c>
      <c r="C77" s="3">
        <v>1007</v>
      </c>
      <c r="D77" s="3" t="s">
        <v>40</v>
      </c>
      <c r="E77" s="3" t="s">
        <v>85</v>
      </c>
      <c r="F77" s="3">
        <v>1</v>
      </c>
      <c r="G77" s="3">
        <v>2</v>
      </c>
      <c r="H77" s="3">
        <v>5</v>
      </c>
      <c r="I77" s="3">
        <v>1</v>
      </c>
      <c r="L77" s="3">
        <v>1</v>
      </c>
    </row>
    <row r="78" spans="1:15">
      <c r="A78" s="3">
        <v>258</v>
      </c>
      <c r="B78" s="3">
        <v>77</v>
      </c>
      <c r="C78" s="3">
        <v>1007</v>
      </c>
      <c r="D78" s="3" t="s">
        <v>34</v>
      </c>
      <c r="E78" s="3" t="s">
        <v>90</v>
      </c>
      <c r="F78" s="3">
        <v>4</v>
      </c>
      <c r="G78" s="3">
        <v>18</v>
      </c>
      <c r="H78" s="3">
        <v>2</v>
      </c>
      <c r="L78" s="3">
        <v>1</v>
      </c>
    </row>
    <row r="79" spans="1:15">
      <c r="A79" s="3">
        <v>259</v>
      </c>
      <c r="B79" s="3">
        <v>78</v>
      </c>
      <c r="C79" s="3">
        <v>1007</v>
      </c>
      <c r="D79" s="3" t="s">
        <v>226</v>
      </c>
      <c r="E79" s="3" t="s">
        <v>226</v>
      </c>
      <c r="F79" s="3">
        <v>25</v>
      </c>
      <c r="G79" s="3">
        <v>47</v>
      </c>
      <c r="H79" s="3">
        <v>2</v>
      </c>
      <c r="J79" s="3">
        <v>1</v>
      </c>
      <c r="L79" s="3">
        <v>1</v>
      </c>
    </row>
    <row r="80" spans="1:15">
      <c r="A80" s="3">
        <v>250</v>
      </c>
      <c r="B80" s="3">
        <v>79</v>
      </c>
      <c r="C80" s="3">
        <v>1008</v>
      </c>
      <c r="D80" s="3" t="s">
        <v>15</v>
      </c>
      <c r="E80" s="3" t="s">
        <v>244</v>
      </c>
      <c r="F80" s="3">
        <v>7</v>
      </c>
      <c r="G80" s="3">
        <v>7</v>
      </c>
      <c r="H80" s="3">
        <v>3</v>
      </c>
      <c r="L80" s="3">
        <v>1</v>
      </c>
      <c r="O80" s="3" t="s">
        <v>245</v>
      </c>
    </row>
    <row r="81" spans="1:15">
      <c r="A81" s="3">
        <v>247</v>
      </c>
      <c r="B81" s="3">
        <v>80</v>
      </c>
      <c r="C81" s="3">
        <v>1008</v>
      </c>
      <c r="D81" s="3" t="s">
        <v>235</v>
      </c>
      <c r="E81" s="3" t="s">
        <v>52</v>
      </c>
      <c r="F81" s="3">
        <v>1</v>
      </c>
      <c r="G81" s="3">
        <v>91</v>
      </c>
      <c r="H81" s="3">
        <v>1</v>
      </c>
      <c r="K81" s="3">
        <v>1</v>
      </c>
      <c r="L81" s="3">
        <v>1</v>
      </c>
    </row>
    <row r="82" spans="1:15">
      <c r="A82" s="3">
        <v>244</v>
      </c>
      <c r="B82" s="3">
        <v>81</v>
      </c>
      <c r="C82" s="3">
        <v>1008</v>
      </c>
      <c r="D82" s="3" t="s">
        <v>32</v>
      </c>
      <c r="E82" s="3" t="s">
        <v>113</v>
      </c>
      <c r="F82" s="3">
        <v>1</v>
      </c>
      <c r="G82" s="3">
        <v>19</v>
      </c>
      <c r="H82" s="3">
        <v>4</v>
      </c>
    </row>
    <row r="83" spans="1:15">
      <c r="A83" s="3">
        <v>246</v>
      </c>
      <c r="B83" s="3">
        <v>82</v>
      </c>
      <c r="C83" s="3">
        <v>1008</v>
      </c>
      <c r="D83" s="3" t="s">
        <v>40</v>
      </c>
      <c r="E83" s="3" t="s">
        <v>198</v>
      </c>
      <c r="F83" s="3">
        <v>4</v>
      </c>
      <c r="G83" s="3">
        <v>11</v>
      </c>
      <c r="H83" s="3">
        <v>4</v>
      </c>
      <c r="L83" s="3">
        <v>1</v>
      </c>
      <c r="O83" s="3" t="s">
        <v>241</v>
      </c>
    </row>
    <row r="84" spans="1:15">
      <c r="A84" s="3">
        <v>245</v>
      </c>
      <c r="B84" s="3">
        <v>83</v>
      </c>
      <c r="C84" s="3">
        <v>1008</v>
      </c>
      <c r="D84" s="3" t="s">
        <v>40</v>
      </c>
      <c r="E84" s="3" t="s">
        <v>85</v>
      </c>
      <c r="F84" s="3">
        <v>1</v>
      </c>
      <c r="G84" s="3">
        <v>3</v>
      </c>
      <c r="H84" s="3">
        <v>5</v>
      </c>
      <c r="M84" s="3">
        <v>1</v>
      </c>
      <c r="O84" s="3" t="s">
        <v>241</v>
      </c>
    </row>
    <row r="85" spans="1:15">
      <c r="A85" s="3">
        <v>248</v>
      </c>
      <c r="B85" s="3">
        <v>84</v>
      </c>
      <c r="C85" s="3">
        <v>1008</v>
      </c>
      <c r="D85" s="3" t="s">
        <v>40</v>
      </c>
      <c r="E85" s="3" t="s">
        <v>113</v>
      </c>
      <c r="F85" s="3">
        <v>2</v>
      </c>
      <c r="G85" s="3">
        <v>4</v>
      </c>
      <c r="H85" s="3">
        <v>4</v>
      </c>
      <c r="O85" s="3" t="s">
        <v>241</v>
      </c>
    </row>
    <row r="86" spans="1:15">
      <c r="A86" s="3">
        <v>249</v>
      </c>
      <c r="B86" s="3">
        <v>85</v>
      </c>
      <c r="C86" s="3">
        <v>1008</v>
      </c>
      <c r="D86" s="3" t="s">
        <v>34</v>
      </c>
      <c r="E86" s="3" t="s">
        <v>242</v>
      </c>
      <c r="F86" s="3">
        <v>9</v>
      </c>
      <c r="G86" s="3">
        <v>21</v>
      </c>
      <c r="H86" s="3">
        <v>2</v>
      </c>
      <c r="O86" s="3" t="s">
        <v>243</v>
      </c>
    </row>
    <row r="87" spans="1:15">
      <c r="A87" s="3">
        <v>242</v>
      </c>
      <c r="B87" s="3">
        <v>86</v>
      </c>
      <c r="C87" s="3">
        <v>1008</v>
      </c>
      <c r="D87" s="3" t="s">
        <v>29</v>
      </c>
      <c r="E87" s="3" t="s">
        <v>71</v>
      </c>
      <c r="F87" s="3">
        <v>1</v>
      </c>
      <c r="G87" s="3">
        <v>34</v>
      </c>
      <c r="H87" s="3">
        <v>4</v>
      </c>
      <c r="K87" s="3">
        <v>1</v>
      </c>
      <c r="M87" s="3">
        <v>1</v>
      </c>
    </row>
    <row r="88" spans="1:15">
      <c r="A88" s="3">
        <v>241</v>
      </c>
      <c r="B88" s="3">
        <v>87</v>
      </c>
      <c r="C88" s="3">
        <v>1008</v>
      </c>
      <c r="D88" s="3" t="s">
        <v>29</v>
      </c>
      <c r="E88" s="3" t="s">
        <v>77</v>
      </c>
      <c r="F88" s="3">
        <v>1</v>
      </c>
      <c r="G88" s="3">
        <v>23</v>
      </c>
      <c r="H88" s="3">
        <v>5</v>
      </c>
      <c r="M88" s="3">
        <v>1</v>
      </c>
    </row>
    <row r="89" spans="1:15">
      <c r="A89" s="3">
        <v>243</v>
      </c>
      <c r="B89" s="3">
        <v>88</v>
      </c>
      <c r="C89" s="3">
        <v>1008</v>
      </c>
      <c r="D89" s="3" t="s">
        <v>29</v>
      </c>
      <c r="E89" s="3" t="s">
        <v>20</v>
      </c>
      <c r="F89" s="3">
        <v>1</v>
      </c>
      <c r="G89" s="3">
        <v>8</v>
      </c>
      <c r="H89" s="3">
        <v>2</v>
      </c>
      <c r="L89" s="3">
        <v>1</v>
      </c>
      <c r="O89" s="3" t="s">
        <v>240</v>
      </c>
    </row>
    <row r="90" spans="1:15">
      <c r="A90" s="3">
        <v>251</v>
      </c>
      <c r="B90" s="3">
        <v>89</v>
      </c>
      <c r="C90" s="3">
        <v>1008</v>
      </c>
      <c r="D90" s="3" t="s">
        <v>226</v>
      </c>
      <c r="E90" s="3" t="s">
        <v>226</v>
      </c>
      <c r="F90" s="3">
        <v>27</v>
      </c>
      <c r="G90" s="3">
        <v>15</v>
      </c>
      <c r="H90" s="3">
        <v>3</v>
      </c>
      <c r="L90" s="3">
        <v>1</v>
      </c>
    </row>
    <row r="91" spans="1:15">
      <c r="A91" s="3">
        <v>238</v>
      </c>
      <c r="B91" s="3">
        <v>90</v>
      </c>
      <c r="C91" s="3">
        <v>1010</v>
      </c>
      <c r="D91" s="3" t="s">
        <v>29</v>
      </c>
      <c r="E91" s="3" t="s">
        <v>22</v>
      </c>
      <c r="F91" s="3">
        <v>2</v>
      </c>
      <c r="G91" s="3">
        <v>7</v>
      </c>
      <c r="H91" s="3">
        <v>5</v>
      </c>
    </row>
    <row r="92" spans="1:15">
      <c r="A92" s="3">
        <v>236</v>
      </c>
      <c r="B92" s="3">
        <v>91</v>
      </c>
      <c r="C92" s="3">
        <v>1010</v>
      </c>
      <c r="D92" s="3" t="s">
        <v>226</v>
      </c>
      <c r="E92" s="3" t="s">
        <v>226</v>
      </c>
      <c r="F92" s="3">
        <v>6</v>
      </c>
      <c r="G92" s="3">
        <v>5</v>
      </c>
      <c r="H92" s="3">
        <v>5</v>
      </c>
      <c r="O92" s="3" t="s">
        <v>237</v>
      </c>
    </row>
    <row r="93" spans="1:15">
      <c r="A93" s="3">
        <v>237</v>
      </c>
      <c r="B93" s="3">
        <v>92</v>
      </c>
      <c r="C93" s="3">
        <v>1010</v>
      </c>
      <c r="D93" s="3" t="s">
        <v>226</v>
      </c>
      <c r="E93" s="3" t="s">
        <v>226</v>
      </c>
      <c r="F93" s="3">
        <v>2</v>
      </c>
      <c r="G93" s="3">
        <v>3</v>
      </c>
      <c r="H93" s="3">
        <v>5</v>
      </c>
      <c r="O93" s="3" t="s">
        <v>238</v>
      </c>
    </row>
    <row r="94" spans="1:15">
      <c r="A94" s="3">
        <v>263</v>
      </c>
      <c r="B94" s="3">
        <v>93</v>
      </c>
      <c r="C94" s="3">
        <v>1014</v>
      </c>
      <c r="D94" s="3" t="s">
        <v>15</v>
      </c>
      <c r="E94" s="3" t="s">
        <v>198</v>
      </c>
      <c r="F94" s="3">
        <v>1</v>
      </c>
      <c r="G94" s="3">
        <v>2</v>
      </c>
      <c r="H94" s="3">
        <v>4</v>
      </c>
      <c r="L94" s="3">
        <v>1</v>
      </c>
    </row>
    <row r="95" spans="1:15">
      <c r="A95" s="3">
        <v>265</v>
      </c>
      <c r="B95" s="3">
        <v>94</v>
      </c>
      <c r="C95" s="3">
        <v>1014</v>
      </c>
      <c r="D95" s="3" t="s">
        <v>40</v>
      </c>
      <c r="E95" s="3" t="s">
        <v>85</v>
      </c>
      <c r="F95" s="3">
        <v>1</v>
      </c>
      <c r="G95" s="3">
        <v>6</v>
      </c>
      <c r="H95" s="3">
        <v>5</v>
      </c>
      <c r="I95" s="3">
        <v>1</v>
      </c>
    </row>
    <row r="96" spans="1:15">
      <c r="A96" s="3">
        <v>264</v>
      </c>
      <c r="B96" s="3">
        <v>95</v>
      </c>
      <c r="C96" s="3">
        <v>1014</v>
      </c>
      <c r="D96" s="3" t="s">
        <v>80</v>
      </c>
      <c r="E96" s="3" t="s">
        <v>20</v>
      </c>
      <c r="F96" s="3">
        <v>1</v>
      </c>
      <c r="G96" s="3">
        <v>6</v>
      </c>
      <c r="H96" s="3">
        <v>4</v>
      </c>
      <c r="L96" s="3">
        <v>1</v>
      </c>
    </row>
    <row r="97" spans="1:15">
      <c r="A97" s="3">
        <v>266</v>
      </c>
      <c r="B97" s="3">
        <v>96</v>
      </c>
      <c r="C97" s="3">
        <v>1014</v>
      </c>
      <c r="D97" s="3" t="s">
        <v>226</v>
      </c>
      <c r="E97" s="3" t="s">
        <v>226</v>
      </c>
      <c r="F97" s="3">
        <v>4</v>
      </c>
      <c r="G97" s="3">
        <v>4</v>
      </c>
      <c r="H97" s="3">
        <v>5</v>
      </c>
    </row>
    <row r="98" spans="1:15">
      <c r="A98" s="3">
        <v>216</v>
      </c>
      <c r="B98" s="3">
        <v>97</v>
      </c>
      <c r="C98" s="3">
        <v>1015</v>
      </c>
      <c r="D98" s="3" t="s">
        <v>15</v>
      </c>
      <c r="E98" s="3" t="s">
        <v>226</v>
      </c>
      <c r="F98" s="3">
        <v>1</v>
      </c>
      <c r="G98" s="3">
        <v>3</v>
      </c>
      <c r="H98" s="3">
        <v>5</v>
      </c>
    </row>
    <row r="99" spans="1:15">
      <c r="A99" s="3">
        <v>213</v>
      </c>
      <c r="B99" s="3">
        <v>98</v>
      </c>
      <c r="C99" s="3">
        <v>1015</v>
      </c>
      <c r="D99" s="3" t="s">
        <v>17</v>
      </c>
      <c r="E99" s="3" t="s">
        <v>223</v>
      </c>
      <c r="F99" s="3">
        <v>1</v>
      </c>
      <c r="G99" s="3">
        <v>8</v>
      </c>
      <c r="H99" s="3">
        <v>5</v>
      </c>
      <c r="M99" s="3">
        <v>1</v>
      </c>
      <c r="O99" s="3" t="s">
        <v>224</v>
      </c>
    </row>
    <row r="100" spans="1:15">
      <c r="A100" s="3">
        <v>211</v>
      </c>
      <c r="B100" s="3">
        <v>99</v>
      </c>
      <c r="C100" s="3">
        <v>1015</v>
      </c>
      <c r="D100" s="3" t="s">
        <v>17</v>
      </c>
      <c r="E100" s="3" t="s">
        <v>52</v>
      </c>
      <c r="F100" s="3">
        <v>1</v>
      </c>
      <c r="G100" s="3">
        <v>137</v>
      </c>
      <c r="H100" s="3">
        <v>5</v>
      </c>
      <c r="O100" s="3" t="s">
        <v>221</v>
      </c>
    </row>
    <row r="101" spans="1:15">
      <c r="A101" s="3">
        <v>212</v>
      </c>
      <c r="B101" s="3">
        <v>100</v>
      </c>
      <c r="C101" s="3">
        <v>1015</v>
      </c>
      <c r="D101" s="3" t="s">
        <v>17</v>
      </c>
      <c r="E101" s="3" t="s">
        <v>22</v>
      </c>
      <c r="F101" s="3">
        <v>1</v>
      </c>
      <c r="G101" s="3">
        <v>20</v>
      </c>
      <c r="H101" s="3">
        <v>4</v>
      </c>
      <c r="O101" s="3" t="s">
        <v>222</v>
      </c>
    </row>
    <row r="102" spans="1:15">
      <c r="A102" s="3">
        <v>215</v>
      </c>
      <c r="B102" s="3">
        <v>101</v>
      </c>
      <c r="C102" s="3">
        <v>1015</v>
      </c>
      <c r="D102" s="3" t="s">
        <v>34</v>
      </c>
      <c r="E102" s="3" t="s">
        <v>19</v>
      </c>
      <c r="F102" s="3">
        <v>1</v>
      </c>
      <c r="G102" s="3">
        <v>14</v>
      </c>
      <c r="H102" s="3">
        <v>4</v>
      </c>
      <c r="K102" s="3">
        <v>1</v>
      </c>
      <c r="M102" s="3">
        <v>1</v>
      </c>
    </row>
    <row r="103" spans="1:15">
      <c r="A103" s="3">
        <v>210</v>
      </c>
      <c r="B103" s="3">
        <v>102</v>
      </c>
      <c r="C103" s="3">
        <v>1015</v>
      </c>
      <c r="D103" s="3" t="s">
        <v>219</v>
      </c>
      <c r="E103" s="3" t="s">
        <v>30</v>
      </c>
      <c r="F103" s="3">
        <v>1</v>
      </c>
      <c r="G103" s="3">
        <v>173</v>
      </c>
      <c r="H103" s="3">
        <v>5</v>
      </c>
      <c r="I103" s="3">
        <v>1</v>
      </c>
      <c r="K103" s="3">
        <v>1</v>
      </c>
      <c r="O103" s="3" t="s">
        <v>220</v>
      </c>
    </row>
    <row r="104" spans="1:15">
      <c r="A104" s="3">
        <v>219</v>
      </c>
      <c r="B104" s="3">
        <v>103</v>
      </c>
      <c r="C104" s="3">
        <v>1015</v>
      </c>
      <c r="D104" s="3" t="s">
        <v>29</v>
      </c>
      <c r="E104" s="3" t="s">
        <v>227</v>
      </c>
      <c r="F104" s="3">
        <v>1</v>
      </c>
      <c r="G104" s="3">
        <v>4</v>
      </c>
      <c r="H104" s="3">
        <v>2</v>
      </c>
    </row>
    <row r="105" spans="1:15">
      <c r="A105" s="3">
        <v>218</v>
      </c>
      <c r="B105" s="3">
        <v>104</v>
      </c>
      <c r="C105" s="3">
        <v>1015</v>
      </c>
      <c r="D105" s="3" t="s">
        <v>29</v>
      </c>
      <c r="E105" s="3" t="s">
        <v>77</v>
      </c>
      <c r="F105" s="3">
        <v>1</v>
      </c>
      <c r="G105" s="3">
        <v>12</v>
      </c>
      <c r="H105" s="3">
        <v>4</v>
      </c>
      <c r="K105" s="3">
        <v>1</v>
      </c>
    </row>
    <row r="106" spans="1:15">
      <c r="A106" s="3">
        <v>214</v>
      </c>
      <c r="B106" s="3">
        <v>105</v>
      </c>
      <c r="C106" s="3">
        <v>1015</v>
      </c>
      <c r="D106" s="3" t="s">
        <v>29</v>
      </c>
      <c r="E106" s="3" t="s">
        <v>22</v>
      </c>
      <c r="F106" s="3">
        <v>3</v>
      </c>
      <c r="G106" s="3">
        <v>33</v>
      </c>
      <c r="H106" s="3">
        <v>5</v>
      </c>
      <c r="K106" s="3">
        <v>1</v>
      </c>
      <c r="O106" s="3" t="s">
        <v>225</v>
      </c>
    </row>
    <row r="107" spans="1:15">
      <c r="A107" s="3">
        <v>217</v>
      </c>
      <c r="B107" s="3">
        <v>106</v>
      </c>
      <c r="C107" s="3">
        <v>1015</v>
      </c>
      <c r="D107" s="3" t="s">
        <v>29</v>
      </c>
      <c r="E107" s="3" t="s">
        <v>20</v>
      </c>
      <c r="F107" s="3">
        <v>1</v>
      </c>
      <c r="G107" s="3">
        <v>6</v>
      </c>
      <c r="H107" s="3">
        <v>5</v>
      </c>
    </row>
    <row r="108" spans="1:15">
      <c r="A108" s="3">
        <v>339</v>
      </c>
      <c r="B108" s="3">
        <v>107</v>
      </c>
      <c r="C108" s="3">
        <v>1016</v>
      </c>
      <c r="D108" s="3" t="s">
        <v>226</v>
      </c>
      <c r="E108" s="3" t="s">
        <v>226</v>
      </c>
      <c r="F108" s="3">
        <v>2</v>
      </c>
      <c r="G108" s="3">
        <v>2</v>
      </c>
      <c r="H108" s="3">
        <v>5</v>
      </c>
    </row>
    <row r="109" spans="1:15">
      <c r="A109" s="3">
        <v>401</v>
      </c>
      <c r="B109" s="3">
        <v>108</v>
      </c>
      <c r="C109" s="3">
        <v>1019</v>
      </c>
      <c r="D109" s="3" t="s">
        <v>40</v>
      </c>
      <c r="E109" s="3" t="s">
        <v>85</v>
      </c>
      <c r="F109" s="3">
        <v>1</v>
      </c>
      <c r="G109" s="3">
        <v>5</v>
      </c>
      <c r="H109" s="3">
        <v>5</v>
      </c>
      <c r="I109" s="3">
        <v>1</v>
      </c>
    </row>
    <row r="110" spans="1:15">
      <c r="A110" s="3">
        <v>402</v>
      </c>
      <c r="B110" s="3">
        <v>109</v>
      </c>
      <c r="C110" s="3">
        <v>1019</v>
      </c>
      <c r="D110" s="3" t="s">
        <v>40</v>
      </c>
      <c r="E110" s="3" t="s">
        <v>113</v>
      </c>
      <c r="F110" s="3">
        <v>1</v>
      </c>
      <c r="G110" s="3">
        <v>5</v>
      </c>
      <c r="H110" s="3">
        <v>5</v>
      </c>
      <c r="I110" s="3">
        <v>1</v>
      </c>
    </row>
    <row r="111" spans="1:15">
      <c r="A111" s="3">
        <v>399</v>
      </c>
      <c r="B111" s="3">
        <v>110</v>
      </c>
      <c r="C111" s="3">
        <v>1019</v>
      </c>
      <c r="D111" s="3" t="s">
        <v>29</v>
      </c>
      <c r="E111" s="3" t="s">
        <v>20</v>
      </c>
      <c r="F111" s="3">
        <v>2</v>
      </c>
      <c r="G111" s="3">
        <v>10</v>
      </c>
      <c r="O111" s="3" t="s">
        <v>315</v>
      </c>
    </row>
    <row r="112" spans="1:15">
      <c r="A112" s="3">
        <v>400</v>
      </c>
      <c r="B112" s="3">
        <v>111</v>
      </c>
      <c r="C112" s="3">
        <v>1019</v>
      </c>
      <c r="D112" s="3" t="s">
        <v>226</v>
      </c>
      <c r="E112" s="3" t="s">
        <v>85</v>
      </c>
      <c r="F112" s="3">
        <v>1</v>
      </c>
      <c r="G112" s="3">
        <v>3</v>
      </c>
      <c r="H112" s="3">
        <v>4</v>
      </c>
    </row>
    <row r="113" spans="1:15">
      <c r="A113" s="3">
        <v>403</v>
      </c>
      <c r="B113" s="3">
        <v>112</v>
      </c>
      <c r="C113" s="3">
        <v>1019</v>
      </c>
      <c r="D113" s="3" t="s">
        <v>226</v>
      </c>
      <c r="E113" s="3" t="s">
        <v>226</v>
      </c>
      <c r="F113" s="3">
        <v>7</v>
      </c>
      <c r="G113" s="3">
        <v>18</v>
      </c>
      <c r="H113" s="3">
        <v>4</v>
      </c>
    </row>
    <row r="114" spans="1:15">
      <c r="A114" s="3">
        <v>260</v>
      </c>
      <c r="B114" s="3">
        <v>113</v>
      </c>
      <c r="C114" s="3">
        <v>1020</v>
      </c>
      <c r="D114" s="3" t="s">
        <v>17</v>
      </c>
      <c r="E114" s="3" t="s">
        <v>69</v>
      </c>
      <c r="F114" s="3">
        <v>1</v>
      </c>
      <c r="G114" s="3">
        <v>44</v>
      </c>
      <c r="H114" s="3">
        <v>3</v>
      </c>
      <c r="I114" s="3">
        <v>1</v>
      </c>
      <c r="K114" s="3">
        <v>1</v>
      </c>
      <c r="O114" s="3" t="s">
        <v>249</v>
      </c>
    </row>
    <row r="115" spans="1:15">
      <c r="A115" s="3">
        <v>261</v>
      </c>
      <c r="B115" s="3">
        <v>114</v>
      </c>
      <c r="C115" s="3">
        <v>1020</v>
      </c>
      <c r="D115" s="3" t="s">
        <v>17</v>
      </c>
      <c r="E115" s="3" t="s">
        <v>78</v>
      </c>
      <c r="F115" s="3">
        <v>2</v>
      </c>
      <c r="G115" s="3">
        <v>9</v>
      </c>
      <c r="H115" s="3">
        <v>3</v>
      </c>
    </row>
    <row r="116" spans="1:15">
      <c r="A116" s="3">
        <v>262</v>
      </c>
      <c r="B116" s="3">
        <v>115</v>
      </c>
      <c r="C116" s="3">
        <v>1020</v>
      </c>
      <c r="D116" s="3" t="s">
        <v>25</v>
      </c>
      <c r="E116" s="3" t="s">
        <v>20</v>
      </c>
      <c r="F116" s="3">
        <v>1</v>
      </c>
      <c r="G116" s="3">
        <v>3</v>
      </c>
      <c r="H116" s="3">
        <v>4</v>
      </c>
      <c r="O116" s="3" t="s">
        <v>250</v>
      </c>
    </row>
    <row r="117" spans="1:15">
      <c r="A117" s="3">
        <v>31</v>
      </c>
      <c r="B117" s="3">
        <v>116</v>
      </c>
      <c r="C117" s="3" t="s">
        <v>55</v>
      </c>
      <c r="D117" s="3" t="s">
        <v>17</v>
      </c>
      <c r="E117" s="3" t="s">
        <v>20</v>
      </c>
      <c r="F117" s="3">
        <v>1</v>
      </c>
      <c r="G117" s="3">
        <v>8</v>
      </c>
      <c r="H117" s="3">
        <v>5</v>
      </c>
      <c r="O117" s="3" t="s">
        <v>57</v>
      </c>
    </row>
    <row r="118" spans="1:15">
      <c r="A118" s="3">
        <v>29</v>
      </c>
      <c r="B118" s="3">
        <v>117</v>
      </c>
      <c r="C118" s="3" t="s">
        <v>55</v>
      </c>
      <c r="D118" s="3" t="s">
        <v>40</v>
      </c>
      <c r="E118" s="3" t="s">
        <v>22</v>
      </c>
      <c r="F118" s="3">
        <v>1</v>
      </c>
      <c r="G118" s="3">
        <v>21</v>
      </c>
      <c r="H118" s="3">
        <v>5</v>
      </c>
      <c r="I118" s="3">
        <v>1</v>
      </c>
      <c r="L118" s="3">
        <v>1</v>
      </c>
      <c r="O118" s="3" t="s">
        <v>56</v>
      </c>
    </row>
    <row r="119" spans="1:15">
      <c r="A119" s="3">
        <v>30</v>
      </c>
      <c r="B119" s="3">
        <v>118</v>
      </c>
      <c r="C119" s="3" t="s">
        <v>55</v>
      </c>
      <c r="D119" s="3" t="s">
        <v>226</v>
      </c>
      <c r="F119" s="3">
        <v>3</v>
      </c>
      <c r="G119" s="3">
        <v>7</v>
      </c>
      <c r="H119" s="3">
        <v>4</v>
      </c>
      <c r="J119" s="3">
        <v>1</v>
      </c>
    </row>
    <row r="120" spans="1:15">
      <c r="A120" s="3">
        <v>312</v>
      </c>
      <c r="B120" s="3">
        <v>119</v>
      </c>
      <c r="C120" s="3">
        <v>1023</v>
      </c>
      <c r="D120" s="3" t="s">
        <v>29</v>
      </c>
      <c r="E120" s="3" t="s">
        <v>36</v>
      </c>
      <c r="F120" s="3">
        <v>1</v>
      </c>
      <c r="G120" s="3">
        <v>3</v>
      </c>
      <c r="H120" s="3">
        <v>4</v>
      </c>
    </row>
    <row r="121" spans="1:15">
      <c r="A121" s="3">
        <v>311</v>
      </c>
      <c r="B121" s="3">
        <v>120</v>
      </c>
      <c r="C121" s="3">
        <v>1023</v>
      </c>
      <c r="D121" s="3" t="s">
        <v>226</v>
      </c>
      <c r="E121" s="3" t="s">
        <v>86</v>
      </c>
      <c r="F121" s="3">
        <v>3</v>
      </c>
      <c r="G121" s="3">
        <v>2</v>
      </c>
      <c r="H121" s="3">
        <v>4</v>
      </c>
    </row>
    <row r="122" spans="1:15">
      <c r="A122" s="3">
        <v>313</v>
      </c>
      <c r="B122" s="3">
        <v>121</v>
      </c>
      <c r="C122" s="3">
        <v>1023</v>
      </c>
      <c r="D122" s="3" t="s">
        <v>226</v>
      </c>
      <c r="E122" s="3" t="s">
        <v>226</v>
      </c>
      <c r="F122" s="3">
        <v>6</v>
      </c>
      <c r="G122" s="3">
        <v>8</v>
      </c>
      <c r="H122" s="3">
        <v>4</v>
      </c>
    </row>
    <row r="123" spans="1:15">
      <c r="A123" s="3">
        <v>62</v>
      </c>
      <c r="B123" s="3">
        <v>122</v>
      </c>
      <c r="C123" s="4">
        <v>1026</v>
      </c>
      <c r="D123" s="3" t="s">
        <v>32</v>
      </c>
      <c r="E123" s="3" t="s">
        <v>85</v>
      </c>
      <c r="F123" s="3">
        <v>1</v>
      </c>
      <c r="G123" s="3">
        <v>214</v>
      </c>
      <c r="H123" s="3">
        <v>5</v>
      </c>
      <c r="I123" s="3">
        <v>1</v>
      </c>
    </row>
    <row r="124" spans="1:15">
      <c r="A124" s="3">
        <v>63</v>
      </c>
      <c r="B124" s="3">
        <v>123</v>
      </c>
      <c r="C124" s="4">
        <v>1026</v>
      </c>
      <c r="D124" s="3" t="s">
        <v>25</v>
      </c>
      <c r="E124" s="3" t="s">
        <v>86</v>
      </c>
      <c r="F124" s="3">
        <v>1</v>
      </c>
      <c r="G124" s="3">
        <v>267</v>
      </c>
      <c r="H124" s="3">
        <v>3</v>
      </c>
      <c r="O124" s="3" t="s">
        <v>87</v>
      </c>
    </row>
    <row r="125" spans="1:15">
      <c r="A125" s="3">
        <v>61</v>
      </c>
      <c r="B125" s="3">
        <v>124</v>
      </c>
      <c r="C125" s="4">
        <v>1026</v>
      </c>
      <c r="D125" s="3" t="s">
        <v>46</v>
      </c>
      <c r="E125" s="3" t="s">
        <v>52</v>
      </c>
      <c r="F125" s="3">
        <v>1</v>
      </c>
      <c r="G125" s="3">
        <v>213</v>
      </c>
      <c r="H125" s="3">
        <v>4</v>
      </c>
      <c r="K125" s="3">
        <v>1</v>
      </c>
    </row>
    <row r="126" spans="1:15">
      <c r="A126" s="3">
        <v>541</v>
      </c>
      <c r="B126" s="3">
        <v>125</v>
      </c>
      <c r="C126" s="3">
        <v>1028</v>
      </c>
      <c r="D126" s="3" t="s">
        <v>40</v>
      </c>
      <c r="E126" s="3" t="s">
        <v>85</v>
      </c>
      <c r="F126" s="3">
        <v>2</v>
      </c>
      <c r="G126" s="3">
        <v>4</v>
      </c>
      <c r="H126" s="3">
        <v>3</v>
      </c>
    </row>
    <row r="127" spans="1:15">
      <c r="A127" s="3">
        <v>542</v>
      </c>
      <c r="B127" s="3">
        <v>126</v>
      </c>
      <c r="C127" s="3">
        <v>1028</v>
      </c>
      <c r="D127" s="3" t="s">
        <v>226</v>
      </c>
      <c r="E127" s="3" t="s">
        <v>226</v>
      </c>
      <c r="F127" s="3">
        <v>1</v>
      </c>
      <c r="G127" s="3">
        <v>11</v>
      </c>
      <c r="H127" s="3">
        <v>5</v>
      </c>
    </row>
    <row r="128" spans="1:15">
      <c r="A128" s="3">
        <v>273</v>
      </c>
      <c r="B128" s="3">
        <v>127</v>
      </c>
      <c r="C128" s="3">
        <v>1030</v>
      </c>
      <c r="D128" s="3" t="s">
        <v>32</v>
      </c>
      <c r="E128" s="3" t="s">
        <v>244</v>
      </c>
      <c r="F128" s="3">
        <v>1</v>
      </c>
      <c r="G128" s="3">
        <v>41</v>
      </c>
      <c r="H128" s="3">
        <v>5</v>
      </c>
      <c r="I128" s="3">
        <v>1</v>
      </c>
      <c r="K128" s="3">
        <v>1</v>
      </c>
      <c r="L128" s="3">
        <v>1</v>
      </c>
      <c r="O128" s="3" t="s">
        <v>252</v>
      </c>
    </row>
    <row r="129" spans="1:15">
      <c r="A129" s="3">
        <v>274</v>
      </c>
      <c r="B129" s="3">
        <v>128</v>
      </c>
      <c r="C129" s="3">
        <v>1030</v>
      </c>
      <c r="D129" s="3" t="s">
        <v>40</v>
      </c>
      <c r="E129" s="3" t="s">
        <v>244</v>
      </c>
      <c r="F129" s="3">
        <v>1</v>
      </c>
      <c r="G129" s="3">
        <v>2</v>
      </c>
      <c r="H129" s="3">
        <v>5</v>
      </c>
      <c r="J129" s="3">
        <v>1</v>
      </c>
      <c r="O129" s="3" t="s">
        <v>253</v>
      </c>
    </row>
    <row r="130" spans="1:15">
      <c r="A130" s="3">
        <v>275</v>
      </c>
      <c r="B130" s="3">
        <v>129</v>
      </c>
      <c r="C130" s="3">
        <v>1030</v>
      </c>
      <c r="D130" s="3" t="s">
        <v>226</v>
      </c>
      <c r="E130" s="3" t="s">
        <v>226</v>
      </c>
      <c r="F130" s="3">
        <v>7</v>
      </c>
      <c r="G130" s="3">
        <v>21</v>
      </c>
      <c r="H130" s="3">
        <v>3</v>
      </c>
    </row>
    <row r="131" spans="1:15">
      <c r="A131" s="3">
        <v>336</v>
      </c>
      <c r="B131" s="3">
        <v>130</v>
      </c>
      <c r="C131" s="3">
        <v>1031</v>
      </c>
      <c r="D131" s="3" t="s">
        <v>80</v>
      </c>
      <c r="E131" s="3" t="s">
        <v>22</v>
      </c>
      <c r="F131" s="3">
        <v>1</v>
      </c>
      <c r="G131" s="3">
        <v>3</v>
      </c>
      <c r="H131" s="3">
        <v>5</v>
      </c>
    </row>
    <row r="132" spans="1:15">
      <c r="A132" s="3">
        <v>240</v>
      </c>
      <c r="B132" s="3">
        <v>131</v>
      </c>
      <c r="C132" s="3">
        <v>1032</v>
      </c>
      <c r="D132" s="3" t="s">
        <v>29</v>
      </c>
      <c r="E132" s="3" t="s">
        <v>85</v>
      </c>
      <c r="F132" s="3">
        <v>2</v>
      </c>
      <c r="G132" s="3">
        <v>12</v>
      </c>
      <c r="H132" s="3">
        <v>4</v>
      </c>
      <c r="I132" s="3">
        <v>1</v>
      </c>
      <c r="O132" s="3" t="s">
        <v>239</v>
      </c>
    </row>
    <row r="133" spans="1:15">
      <c r="A133" s="3">
        <v>338</v>
      </c>
      <c r="B133" s="3">
        <v>132</v>
      </c>
      <c r="C133" s="3">
        <v>1033</v>
      </c>
      <c r="D133" s="3" t="s">
        <v>226</v>
      </c>
      <c r="E133" s="3" t="s">
        <v>226</v>
      </c>
      <c r="F133" s="3">
        <v>1</v>
      </c>
      <c r="G133" s="3">
        <v>2</v>
      </c>
      <c r="H133" s="3">
        <v>5</v>
      </c>
    </row>
    <row r="134" spans="1:15">
      <c r="A134" s="3">
        <v>45</v>
      </c>
      <c r="B134" s="3">
        <v>133</v>
      </c>
      <c r="C134" s="4" t="s">
        <v>68</v>
      </c>
      <c r="D134" s="3" t="s">
        <v>17</v>
      </c>
      <c r="E134" s="3" t="s">
        <v>71</v>
      </c>
      <c r="F134" s="3">
        <v>1</v>
      </c>
      <c r="G134" s="3">
        <v>14</v>
      </c>
      <c r="H134" s="3">
        <v>3</v>
      </c>
      <c r="O134" s="3" t="s">
        <v>72</v>
      </c>
    </row>
    <row r="135" spans="1:15">
      <c r="A135" s="3">
        <v>42</v>
      </c>
      <c r="B135" s="3">
        <v>134</v>
      </c>
      <c r="C135" s="4" t="s">
        <v>68</v>
      </c>
      <c r="D135" s="3" t="s">
        <v>29</v>
      </c>
      <c r="E135" s="3" t="s">
        <v>69</v>
      </c>
      <c r="F135" s="3">
        <v>2</v>
      </c>
      <c r="G135" s="3">
        <v>18</v>
      </c>
      <c r="H135" s="3">
        <v>3</v>
      </c>
      <c r="I135" s="3">
        <v>1</v>
      </c>
    </row>
    <row r="136" spans="1:15">
      <c r="A136" s="3">
        <v>43</v>
      </c>
      <c r="B136" s="3">
        <v>135</v>
      </c>
      <c r="C136" s="4" t="s">
        <v>68</v>
      </c>
      <c r="D136" s="3" t="s">
        <v>29</v>
      </c>
      <c r="E136" s="3" t="s">
        <v>22</v>
      </c>
      <c r="F136" s="3">
        <v>2</v>
      </c>
      <c r="G136" s="3">
        <v>13</v>
      </c>
      <c r="H136" s="3">
        <v>5</v>
      </c>
      <c r="O136" s="3" t="s">
        <v>70</v>
      </c>
    </row>
    <row r="137" spans="1:15">
      <c r="A137" s="3">
        <v>44</v>
      </c>
      <c r="B137" s="3">
        <v>136</v>
      </c>
      <c r="C137" s="4" t="s">
        <v>68</v>
      </c>
      <c r="D137" s="3" t="s">
        <v>29</v>
      </c>
      <c r="E137" s="3" t="s">
        <v>22</v>
      </c>
      <c r="F137" s="3">
        <v>1</v>
      </c>
      <c r="G137" s="3">
        <v>18</v>
      </c>
      <c r="H137" s="3">
        <v>5</v>
      </c>
    </row>
    <row r="138" spans="1:15">
      <c r="A138" s="3">
        <v>46</v>
      </c>
      <c r="B138" s="3">
        <v>137</v>
      </c>
      <c r="C138" s="4" t="s">
        <v>68</v>
      </c>
      <c r="D138" s="3" t="s">
        <v>226</v>
      </c>
      <c r="E138" s="3" t="s">
        <v>16</v>
      </c>
      <c r="F138" s="3">
        <v>4</v>
      </c>
      <c r="G138" s="3">
        <v>18</v>
      </c>
      <c r="H138" s="3">
        <v>4</v>
      </c>
      <c r="I138" s="3">
        <v>3</v>
      </c>
      <c r="O138" s="3" t="s">
        <v>54</v>
      </c>
    </row>
    <row r="139" spans="1:15">
      <c r="A139" s="3">
        <v>398</v>
      </c>
      <c r="B139" s="3">
        <v>138</v>
      </c>
      <c r="C139" s="3">
        <v>1047</v>
      </c>
      <c r="D139" s="3" t="s">
        <v>17</v>
      </c>
      <c r="E139" s="3" t="s">
        <v>30</v>
      </c>
      <c r="F139" s="3">
        <v>1</v>
      </c>
      <c r="G139" s="3">
        <v>14</v>
      </c>
      <c r="H139" s="3">
        <v>4</v>
      </c>
      <c r="L139" s="3">
        <v>1</v>
      </c>
    </row>
    <row r="140" spans="1:15">
      <c r="A140" s="3">
        <v>337</v>
      </c>
      <c r="B140" s="3">
        <v>139</v>
      </c>
      <c r="C140" s="3">
        <v>1049</v>
      </c>
      <c r="D140" s="3" t="s">
        <v>37</v>
      </c>
      <c r="E140" s="3" t="s">
        <v>217</v>
      </c>
      <c r="F140" s="3">
        <v>1</v>
      </c>
      <c r="G140" s="3">
        <v>1</v>
      </c>
      <c r="H140" s="3">
        <v>5</v>
      </c>
    </row>
    <row r="141" spans="1:15">
      <c r="A141" s="3">
        <v>272</v>
      </c>
      <c r="B141" s="3">
        <v>140</v>
      </c>
      <c r="C141" s="3">
        <v>1053</v>
      </c>
      <c r="D141" s="3" t="s">
        <v>40</v>
      </c>
      <c r="E141" s="3" t="s">
        <v>85</v>
      </c>
      <c r="F141" s="3">
        <v>1</v>
      </c>
      <c r="G141" s="3">
        <v>9</v>
      </c>
      <c r="H141" s="3">
        <v>3</v>
      </c>
    </row>
    <row r="142" spans="1:15">
      <c r="A142" s="3">
        <v>270</v>
      </c>
      <c r="B142" s="3">
        <v>141</v>
      </c>
      <c r="C142" s="3">
        <v>1053</v>
      </c>
      <c r="D142" s="3" t="s">
        <v>29</v>
      </c>
      <c r="E142" s="3" t="s">
        <v>77</v>
      </c>
      <c r="F142" s="3">
        <v>1</v>
      </c>
      <c r="G142" s="3">
        <v>9</v>
      </c>
      <c r="H142" s="3">
        <v>3</v>
      </c>
    </row>
    <row r="143" spans="1:15">
      <c r="A143" s="3">
        <v>271</v>
      </c>
      <c r="B143" s="3">
        <v>142</v>
      </c>
      <c r="C143" s="3">
        <v>1053</v>
      </c>
      <c r="D143" s="3" t="s">
        <v>29</v>
      </c>
      <c r="E143" s="3" t="s">
        <v>22</v>
      </c>
      <c r="F143" s="3">
        <v>1</v>
      </c>
      <c r="G143" s="3">
        <v>9</v>
      </c>
      <c r="H143" s="3">
        <v>3</v>
      </c>
      <c r="I143" s="3">
        <v>1</v>
      </c>
      <c r="M143" s="3">
        <v>1</v>
      </c>
    </row>
    <row r="144" spans="1:15">
      <c r="A144" s="3">
        <v>406</v>
      </c>
      <c r="B144" s="3">
        <v>143</v>
      </c>
      <c r="C144" s="3">
        <v>1054</v>
      </c>
      <c r="D144" s="3" t="s">
        <v>40</v>
      </c>
      <c r="E144" s="3" t="s">
        <v>85</v>
      </c>
      <c r="F144" s="3">
        <v>1</v>
      </c>
      <c r="G144" s="3">
        <v>2</v>
      </c>
      <c r="H144" s="3">
        <v>5</v>
      </c>
    </row>
    <row r="145" spans="1:15">
      <c r="A145" s="3">
        <v>404</v>
      </c>
      <c r="B145" s="3">
        <v>144</v>
      </c>
      <c r="C145" s="3">
        <v>1054</v>
      </c>
      <c r="D145" s="3" t="s">
        <v>34</v>
      </c>
      <c r="E145" s="3" t="s">
        <v>20</v>
      </c>
      <c r="F145" s="3">
        <v>1</v>
      </c>
      <c r="G145" s="3">
        <v>3</v>
      </c>
    </row>
    <row r="146" spans="1:15">
      <c r="A146" s="3">
        <v>405</v>
      </c>
      <c r="B146" s="3">
        <v>145</v>
      </c>
      <c r="C146" s="3">
        <v>1054</v>
      </c>
      <c r="D146" s="3" t="s">
        <v>226</v>
      </c>
      <c r="E146" s="3" t="s">
        <v>226</v>
      </c>
      <c r="F146" s="3">
        <v>1</v>
      </c>
      <c r="G146" s="3">
        <v>2</v>
      </c>
      <c r="H146" s="3">
        <v>5</v>
      </c>
    </row>
    <row r="147" spans="1:15">
      <c r="A147" s="3">
        <v>160</v>
      </c>
      <c r="B147" s="3">
        <v>146</v>
      </c>
      <c r="C147" s="3">
        <v>2000</v>
      </c>
      <c r="D147" s="3" t="s">
        <v>15</v>
      </c>
      <c r="E147" s="3" t="s">
        <v>16</v>
      </c>
      <c r="F147" s="3">
        <v>7</v>
      </c>
      <c r="G147" s="3">
        <v>5</v>
      </c>
      <c r="H147" s="3" t="s">
        <v>171</v>
      </c>
      <c r="O147" s="3" t="s">
        <v>172</v>
      </c>
    </row>
    <row r="148" spans="1:15">
      <c r="A148" s="3">
        <v>166</v>
      </c>
      <c r="B148" s="3">
        <v>147</v>
      </c>
      <c r="C148" s="3">
        <v>2000</v>
      </c>
      <c r="D148" s="3" t="s">
        <v>120</v>
      </c>
      <c r="E148" s="3" t="s">
        <v>77</v>
      </c>
      <c r="F148" s="3">
        <v>1</v>
      </c>
      <c r="G148" s="3">
        <v>14</v>
      </c>
      <c r="H148" s="3">
        <v>5</v>
      </c>
    </row>
    <row r="149" spans="1:15">
      <c r="A149" s="3">
        <v>164</v>
      </c>
      <c r="B149" s="3">
        <v>148</v>
      </c>
      <c r="C149" s="3">
        <v>2000</v>
      </c>
      <c r="D149" s="3" t="s">
        <v>25</v>
      </c>
      <c r="E149" s="3" t="s">
        <v>69</v>
      </c>
      <c r="F149" s="3">
        <v>1</v>
      </c>
      <c r="G149" s="3">
        <v>9</v>
      </c>
      <c r="H149" s="3">
        <v>4</v>
      </c>
      <c r="J149" s="3">
        <v>1</v>
      </c>
    </row>
    <row r="150" spans="1:15">
      <c r="A150" s="3">
        <v>162</v>
      </c>
      <c r="B150" s="3">
        <v>149</v>
      </c>
      <c r="C150" s="3">
        <v>2000</v>
      </c>
      <c r="D150" s="3" t="s">
        <v>25</v>
      </c>
      <c r="E150" s="3" t="s">
        <v>77</v>
      </c>
      <c r="F150" s="3">
        <v>1</v>
      </c>
      <c r="G150" s="3">
        <v>3</v>
      </c>
      <c r="H150" s="3">
        <v>5</v>
      </c>
    </row>
    <row r="151" spans="1:15">
      <c r="A151" s="3">
        <v>163</v>
      </c>
      <c r="B151" s="3">
        <v>150</v>
      </c>
      <c r="C151" s="3">
        <v>2000</v>
      </c>
      <c r="D151" s="3" t="s">
        <v>46</v>
      </c>
      <c r="E151" s="3" t="s">
        <v>20</v>
      </c>
      <c r="F151" s="3">
        <v>1</v>
      </c>
      <c r="G151" s="3">
        <v>36</v>
      </c>
      <c r="H151" s="3">
        <v>4</v>
      </c>
    </row>
    <row r="152" spans="1:15">
      <c r="A152" s="3">
        <v>161</v>
      </c>
      <c r="B152" s="3">
        <v>151</v>
      </c>
      <c r="C152" s="3">
        <v>2000</v>
      </c>
      <c r="D152" s="3" t="s">
        <v>173</v>
      </c>
      <c r="E152" s="3" t="s">
        <v>52</v>
      </c>
      <c r="F152" s="3">
        <v>1</v>
      </c>
      <c r="G152" s="3">
        <v>27</v>
      </c>
      <c r="H152" s="3">
        <v>4</v>
      </c>
      <c r="I152" s="3">
        <v>1</v>
      </c>
      <c r="O152" s="3" t="s">
        <v>33</v>
      </c>
    </row>
    <row r="153" spans="1:15">
      <c r="A153" s="3">
        <v>165</v>
      </c>
      <c r="B153" s="3">
        <v>152</v>
      </c>
      <c r="C153" s="3">
        <v>2000</v>
      </c>
      <c r="D153" s="3" t="s">
        <v>29</v>
      </c>
      <c r="E153" s="3" t="s">
        <v>20</v>
      </c>
      <c r="F153" s="3">
        <v>1</v>
      </c>
      <c r="G153" s="3">
        <v>1</v>
      </c>
      <c r="H153" s="3">
        <v>5</v>
      </c>
      <c r="O153" s="3" t="s">
        <v>174</v>
      </c>
    </row>
    <row r="154" spans="1:15">
      <c r="A154" s="3">
        <v>167</v>
      </c>
      <c r="B154" s="3">
        <v>153</v>
      </c>
      <c r="C154" s="3">
        <v>2000</v>
      </c>
      <c r="D154" s="3" t="s">
        <v>226</v>
      </c>
      <c r="E154" s="3" t="s">
        <v>16</v>
      </c>
      <c r="F154" s="3">
        <v>83</v>
      </c>
      <c r="G154" s="3">
        <v>305</v>
      </c>
      <c r="H154" s="3" t="s">
        <v>175</v>
      </c>
      <c r="I154" s="3">
        <v>13</v>
      </c>
      <c r="J154" s="3">
        <v>14</v>
      </c>
      <c r="K154" s="3">
        <v>4</v>
      </c>
      <c r="O154" s="3" t="s">
        <v>176</v>
      </c>
    </row>
    <row r="155" spans="1:15">
      <c r="A155" s="3">
        <v>7</v>
      </c>
      <c r="B155" s="3">
        <v>154</v>
      </c>
      <c r="C155" s="4">
        <v>2001</v>
      </c>
      <c r="D155" s="3" t="s">
        <v>26</v>
      </c>
      <c r="E155" s="3" t="s">
        <v>27</v>
      </c>
      <c r="F155" s="3">
        <v>1</v>
      </c>
      <c r="G155" s="3">
        <v>2</v>
      </c>
      <c r="H155" s="3">
        <v>5</v>
      </c>
    </row>
    <row r="156" spans="1:15">
      <c r="A156" s="3">
        <v>8</v>
      </c>
      <c r="B156" s="3">
        <v>155</v>
      </c>
      <c r="C156" s="4">
        <v>2001</v>
      </c>
      <c r="D156" s="3" t="s">
        <v>28</v>
      </c>
      <c r="E156" s="3" t="s">
        <v>22</v>
      </c>
      <c r="F156" s="3">
        <v>1</v>
      </c>
      <c r="G156" s="3">
        <v>35</v>
      </c>
      <c r="H156" s="3">
        <v>5</v>
      </c>
      <c r="K156" s="3">
        <v>1</v>
      </c>
    </row>
    <row r="157" spans="1:15">
      <c r="A157" s="3">
        <v>14</v>
      </c>
      <c r="B157" s="3">
        <v>156</v>
      </c>
      <c r="C157" s="4">
        <v>2001</v>
      </c>
      <c r="D157" s="3" t="s">
        <v>17</v>
      </c>
      <c r="E157" s="3" t="s">
        <v>20</v>
      </c>
      <c r="F157" s="3">
        <v>1</v>
      </c>
      <c r="G157" s="3">
        <v>8</v>
      </c>
      <c r="H157" s="3">
        <v>5</v>
      </c>
    </row>
    <row r="158" spans="1:15">
      <c r="A158" s="3">
        <v>10</v>
      </c>
      <c r="B158" s="3">
        <v>157</v>
      </c>
      <c r="C158" s="4">
        <v>2001</v>
      </c>
      <c r="D158" s="3" t="s">
        <v>32</v>
      </c>
      <c r="E158" s="3" t="s">
        <v>22</v>
      </c>
      <c r="F158" s="3">
        <v>1</v>
      </c>
      <c r="G158" s="3">
        <v>75</v>
      </c>
      <c r="H158" s="3">
        <v>5</v>
      </c>
      <c r="I158" s="3">
        <v>1</v>
      </c>
      <c r="K158" s="3">
        <v>1</v>
      </c>
      <c r="L158" s="3">
        <v>1</v>
      </c>
      <c r="O158" s="3" t="s">
        <v>33</v>
      </c>
    </row>
    <row r="159" spans="1:15">
      <c r="A159" s="3">
        <v>16</v>
      </c>
      <c r="B159" s="3">
        <v>158</v>
      </c>
      <c r="C159" s="4">
        <v>2001</v>
      </c>
      <c r="D159" s="3" t="s">
        <v>40</v>
      </c>
      <c r="E159" s="3" t="s">
        <v>22</v>
      </c>
      <c r="F159" s="3">
        <v>1</v>
      </c>
      <c r="G159" s="3">
        <v>18</v>
      </c>
      <c r="H159" s="3">
        <v>5</v>
      </c>
      <c r="I159" s="3">
        <v>1</v>
      </c>
      <c r="K159" s="3">
        <v>1</v>
      </c>
      <c r="O159" s="3" t="s">
        <v>41</v>
      </c>
    </row>
    <row r="160" spans="1:15">
      <c r="A160" s="3">
        <v>17</v>
      </c>
      <c r="B160" s="3">
        <v>159</v>
      </c>
      <c r="C160" s="4">
        <v>2001</v>
      </c>
      <c r="D160" s="3" t="s">
        <v>42</v>
      </c>
      <c r="E160" s="3" t="s">
        <v>42</v>
      </c>
      <c r="F160" s="3">
        <v>46</v>
      </c>
      <c r="G160" s="3">
        <v>151</v>
      </c>
      <c r="H160" s="3">
        <v>3</v>
      </c>
      <c r="I160" s="3">
        <v>3</v>
      </c>
      <c r="K160" s="3">
        <v>3</v>
      </c>
      <c r="O160" s="3" t="s">
        <v>43</v>
      </c>
    </row>
    <row r="161" spans="1:15">
      <c r="A161" s="3">
        <v>11</v>
      </c>
      <c r="B161" s="3">
        <v>160</v>
      </c>
      <c r="C161" s="4">
        <v>2001</v>
      </c>
      <c r="D161" s="3" t="s">
        <v>34</v>
      </c>
      <c r="E161" s="3" t="s">
        <v>22</v>
      </c>
      <c r="F161" s="3">
        <v>1</v>
      </c>
      <c r="G161" s="3">
        <v>25</v>
      </c>
      <c r="H161" s="3">
        <v>5</v>
      </c>
      <c r="I161" s="3">
        <v>1</v>
      </c>
      <c r="K161" s="3">
        <v>1</v>
      </c>
      <c r="L161" s="3">
        <v>1</v>
      </c>
    </row>
    <row r="162" spans="1:15">
      <c r="A162" s="3">
        <v>12</v>
      </c>
      <c r="B162" s="3">
        <v>161</v>
      </c>
      <c r="C162" s="4">
        <v>2001</v>
      </c>
      <c r="D162" s="3" t="s">
        <v>35</v>
      </c>
      <c r="E162" s="3" t="s">
        <v>36</v>
      </c>
      <c r="F162" s="3">
        <v>2</v>
      </c>
      <c r="G162" s="3">
        <v>18</v>
      </c>
      <c r="H162" s="3">
        <v>4</v>
      </c>
      <c r="K162" s="3">
        <v>1</v>
      </c>
      <c r="M162" s="3">
        <v>1</v>
      </c>
    </row>
    <row r="163" spans="1:15">
      <c r="A163" s="3">
        <v>9</v>
      </c>
      <c r="B163" s="3">
        <v>162</v>
      </c>
      <c r="C163" s="4">
        <v>2001</v>
      </c>
      <c r="D163" s="3" t="s">
        <v>29</v>
      </c>
      <c r="E163" s="3" t="s">
        <v>30</v>
      </c>
      <c r="F163" s="3">
        <v>1</v>
      </c>
      <c r="G163" s="3">
        <v>19</v>
      </c>
      <c r="H163" s="3">
        <v>5</v>
      </c>
      <c r="M163" s="3">
        <v>1</v>
      </c>
      <c r="O163" s="3" t="s">
        <v>31</v>
      </c>
    </row>
    <row r="164" spans="1:15">
      <c r="A164" s="3">
        <v>15</v>
      </c>
      <c r="B164" s="3">
        <v>163</v>
      </c>
      <c r="C164" s="4">
        <v>2001</v>
      </c>
      <c r="D164" s="3" t="s">
        <v>29</v>
      </c>
      <c r="E164" s="3" t="s">
        <v>39</v>
      </c>
      <c r="F164" s="3">
        <v>1</v>
      </c>
      <c r="G164" s="3">
        <v>8</v>
      </c>
      <c r="H164" s="3">
        <v>5</v>
      </c>
    </row>
    <row r="165" spans="1:15">
      <c r="A165" s="3">
        <v>13</v>
      </c>
      <c r="B165" s="3">
        <v>164</v>
      </c>
      <c r="C165" s="4">
        <v>2001</v>
      </c>
      <c r="D165" s="3" t="s">
        <v>37</v>
      </c>
      <c r="E165" s="3" t="s">
        <v>38</v>
      </c>
      <c r="F165" s="3">
        <v>1</v>
      </c>
      <c r="G165" s="3">
        <v>3</v>
      </c>
      <c r="H165" s="3">
        <v>5</v>
      </c>
    </row>
    <row r="166" spans="1:15">
      <c r="A166" s="3">
        <v>276</v>
      </c>
      <c r="B166" s="3">
        <v>165</v>
      </c>
      <c r="C166" s="3">
        <v>2002</v>
      </c>
      <c r="D166" s="3" t="s">
        <v>17</v>
      </c>
      <c r="E166" s="3" t="s">
        <v>164</v>
      </c>
      <c r="F166" s="3">
        <v>1</v>
      </c>
      <c r="G166" s="3">
        <v>46</v>
      </c>
      <c r="H166" s="3">
        <v>4</v>
      </c>
      <c r="I166" s="3">
        <v>1</v>
      </c>
      <c r="O166" s="3" t="s">
        <v>254</v>
      </c>
    </row>
    <row r="167" spans="1:15">
      <c r="A167" s="3">
        <v>277</v>
      </c>
      <c r="B167" s="3">
        <v>166</v>
      </c>
      <c r="C167" s="3">
        <v>2002</v>
      </c>
      <c r="D167" s="3" t="s">
        <v>17</v>
      </c>
      <c r="E167" s="3" t="s">
        <v>255</v>
      </c>
      <c r="F167" s="3">
        <v>1</v>
      </c>
      <c r="G167" s="3">
        <v>23</v>
      </c>
      <c r="H167" s="3">
        <v>3</v>
      </c>
      <c r="K167" s="3">
        <v>1</v>
      </c>
    </row>
    <row r="168" spans="1:15">
      <c r="A168" s="3">
        <v>49</v>
      </c>
      <c r="B168" s="3">
        <v>167</v>
      </c>
      <c r="C168" s="4">
        <v>2002</v>
      </c>
      <c r="D168" s="3" t="s">
        <v>29</v>
      </c>
      <c r="E168" s="3" t="s">
        <v>66</v>
      </c>
      <c r="F168" s="3">
        <v>1</v>
      </c>
      <c r="G168" s="3">
        <v>28</v>
      </c>
      <c r="H168" s="3">
        <v>5</v>
      </c>
      <c r="I168" s="3">
        <v>1</v>
      </c>
      <c r="K168" s="3">
        <v>1</v>
      </c>
    </row>
    <row r="169" spans="1:15">
      <c r="A169" s="3">
        <v>48</v>
      </c>
      <c r="B169" s="3">
        <v>168</v>
      </c>
      <c r="C169" s="4">
        <v>2002</v>
      </c>
      <c r="D169" s="3" t="s">
        <v>29</v>
      </c>
      <c r="E169" s="3" t="s">
        <v>69</v>
      </c>
      <c r="F169" s="3">
        <v>1</v>
      </c>
      <c r="G169" s="3">
        <v>9</v>
      </c>
      <c r="H169" s="3">
        <v>5</v>
      </c>
      <c r="I169" s="3">
        <v>1</v>
      </c>
      <c r="K169" s="3">
        <v>1</v>
      </c>
    </row>
    <row r="170" spans="1:15">
      <c r="A170" s="3">
        <v>47</v>
      </c>
      <c r="B170" s="3">
        <v>169</v>
      </c>
      <c r="C170" s="4">
        <v>2002</v>
      </c>
      <c r="D170" s="3" t="s">
        <v>29</v>
      </c>
      <c r="E170" s="3" t="s">
        <v>73</v>
      </c>
      <c r="F170" s="3">
        <v>1</v>
      </c>
      <c r="G170" s="3">
        <v>12</v>
      </c>
      <c r="H170" s="3">
        <v>4</v>
      </c>
      <c r="I170" s="3">
        <v>1</v>
      </c>
      <c r="O170" s="3" t="s">
        <v>74</v>
      </c>
    </row>
    <row r="171" spans="1:15">
      <c r="A171" s="3">
        <v>50</v>
      </c>
      <c r="B171" s="3">
        <v>170</v>
      </c>
      <c r="C171" s="4">
        <v>2002</v>
      </c>
      <c r="D171" s="3" t="s">
        <v>75</v>
      </c>
      <c r="E171" s="3" t="s">
        <v>226</v>
      </c>
      <c r="F171" s="3">
        <v>1</v>
      </c>
      <c r="G171" s="3">
        <v>1</v>
      </c>
      <c r="H171" s="3">
        <v>5</v>
      </c>
    </row>
    <row r="172" spans="1:15">
      <c r="A172" s="3">
        <v>51</v>
      </c>
      <c r="B172" s="3">
        <v>171</v>
      </c>
      <c r="C172" s="4">
        <v>2002</v>
      </c>
      <c r="D172" s="3" t="s">
        <v>226</v>
      </c>
      <c r="E172" s="3" t="s">
        <v>226</v>
      </c>
      <c r="F172" s="3">
        <v>7</v>
      </c>
      <c r="G172" s="3">
        <v>46</v>
      </c>
      <c r="H172" s="3">
        <v>4</v>
      </c>
      <c r="I172" s="3">
        <v>1</v>
      </c>
      <c r="N172" s="3">
        <v>1</v>
      </c>
      <c r="O172" s="3" t="s">
        <v>76</v>
      </c>
    </row>
    <row r="173" spans="1:15">
      <c r="A173" s="3">
        <v>278</v>
      </c>
      <c r="B173" s="3">
        <v>172</v>
      </c>
      <c r="C173" s="3">
        <v>2002</v>
      </c>
      <c r="D173" s="3" t="s">
        <v>226</v>
      </c>
      <c r="E173" s="3" t="s">
        <v>226</v>
      </c>
      <c r="F173" s="3">
        <v>14</v>
      </c>
      <c r="G173" s="3">
        <v>39</v>
      </c>
      <c r="H173" s="3">
        <v>4</v>
      </c>
      <c r="O173" s="3" t="s">
        <v>256</v>
      </c>
    </row>
    <row r="174" spans="1:15">
      <c r="A174" s="3">
        <v>188</v>
      </c>
      <c r="B174" s="3">
        <v>173</v>
      </c>
      <c r="C174" s="3">
        <v>2003</v>
      </c>
      <c r="D174" s="3" t="s">
        <v>179</v>
      </c>
      <c r="E174" s="3" t="s">
        <v>198</v>
      </c>
      <c r="F174" s="3">
        <v>1</v>
      </c>
      <c r="G174" s="3">
        <v>5</v>
      </c>
      <c r="H174" s="3">
        <v>1</v>
      </c>
      <c r="K174" s="3">
        <v>1</v>
      </c>
    </row>
    <row r="175" spans="1:15">
      <c r="A175" s="3">
        <v>178</v>
      </c>
      <c r="B175" s="3">
        <v>174</v>
      </c>
      <c r="C175" s="3">
        <v>2003</v>
      </c>
      <c r="D175" s="3" t="s">
        <v>179</v>
      </c>
      <c r="E175" s="3" t="s">
        <v>147</v>
      </c>
      <c r="F175" s="3">
        <v>1</v>
      </c>
      <c r="G175" s="3">
        <v>12</v>
      </c>
      <c r="H175" s="3">
        <v>4</v>
      </c>
      <c r="I175" s="3">
        <v>1</v>
      </c>
      <c r="L175" s="3">
        <v>1</v>
      </c>
      <c r="M175" s="3">
        <v>1</v>
      </c>
    </row>
    <row r="176" spans="1:15">
      <c r="A176" s="3">
        <v>180</v>
      </c>
      <c r="B176" s="3">
        <v>175</v>
      </c>
      <c r="C176" s="3">
        <v>2003</v>
      </c>
      <c r="D176" s="3" t="s">
        <v>179</v>
      </c>
      <c r="E176" s="3" t="s">
        <v>147</v>
      </c>
      <c r="F176" s="3">
        <v>1</v>
      </c>
      <c r="G176" s="3">
        <v>21</v>
      </c>
      <c r="H176" s="3">
        <v>4</v>
      </c>
      <c r="I176" s="3">
        <v>1</v>
      </c>
      <c r="M176" s="3">
        <v>1</v>
      </c>
      <c r="O176" s="3" t="s">
        <v>189</v>
      </c>
    </row>
    <row r="177" spans="1:15">
      <c r="A177" s="3">
        <v>193</v>
      </c>
      <c r="B177" s="3">
        <v>176</v>
      </c>
      <c r="C177" s="3">
        <v>2003</v>
      </c>
      <c r="D177" s="3" t="s">
        <v>201</v>
      </c>
      <c r="E177" s="3" t="s">
        <v>244</v>
      </c>
      <c r="F177" s="3">
        <v>4</v>
      </c>
      <c r="G177" s="3">
        <v>5</v>
      </c>
      <c r="H177" s="3">
        <v>4</v>
      </c>
      <c r="L177" s="3">
        <v>1</v>
      </c>
      <c r="O177" s="3" t="s">
        <v>292</v>
      </c>
    </row>
    <row r="178" spans="1:15">
      <c r="A178" s="3">
        <v>201</v>
      </c>
      <c r="B178" s="3">
        <v>177</v>
      </c>
      <c r="C178" s="3">
        <v>2003</v>
      </c>
      <c r="D178" s="3" t="s">
        <v>212</v>
      </c>
      <c r="E178" s="3" t="s">
        <v>69</v>
      </c>
      <c r="F178" s="3">
        <v>1</v>
      </c>
      <c r="G178" s="3">
        <v>20</v>
      </c>
      <c r="H178" s="3">
        <v>4</v>
      </c>
      <c r="K178" s="3">
        <v>1</v>
      </c>
      <c r="O178" s="3" t="s">
        <v>194</v>
      </c>
    </row>
    <row r="179" spans="1:15">
      <c r="A179" s="3">
        <v>199</v>
      </c>
      <c r="B179" s="3">
        <v>178</v>
      </c>
      <c r="C179" s="3">
        <v>2003</v>
      </c>
      <c r="D179" s="3" t="s">
        <v>193</v>
      </c>
      <c r="E179" s="3" t="s">
        <v>77</v>
      </c>
      <c r="F179" s="3">
        <v>1</v>
      </c>
      <c r="G179" s="3">
        <v>65</v>
      </c>
      <c r="H179" s="3">
        <v>5</v>
      </c>
      <c r="I179" s="3">
        <v>1</v>
      </c>
      <c r="L179" s="3">
        <v>1</v>
      </c>
      <c r="O179" s="3" t="s">
        <v>210</v>
      </c>
    </row>
    <row r="180" spans="1:15">
      <c r="A180" s="3">
        <v>182</v>
      </c>
      <c r="B180" s="3">
        <v>179</v>
      </c>
      <c r="C180" s="3">
        <v>2003</v>
      </c>
      <c r="D180" s="3" t="s">
        <v>193</v>
      </c>
      <c r="E180" s="3" t="s">
        <v>191</v>
      </c>
      <c r="F180" s="3">
        <v>1</v>
      </c>
      <c r="G180" s="3">
        <v>5</v>
      </c>
      <c r="H180" s="3">
        <v>3</v>
      </c>
    </row>
    <row r="181" spans="1:15">
      <c r="A181" s="3">
        <v>197</v>
      </c>
      <c r="B181" s="3">
        <v>180</v>
      </c>
      <c r="C181" s="3">
        <v>2003</v>
      </c>
      <c r="D181" s="3" t="s">
        <v>207</v>
      </c>
      <c r="E181" s="3" t="s">
        <v>244</v>
      </c>
      <c r="F181" s="3">
        <v>1</v>
      </c>
      <c r="G181" s="3">
        <v>37</v>
      </c>
      <c r="H181" s="3">
        <v>3</v>
      </c>
      <c r="I181" s="3">
        <v>1</v>
      </c>
      <c r="L181" s="3">
        <v>1</v>
      </c>
      <c r="O181" s="3" t="s">
        <v>208</v>
      </c>
    </row>
    <row r="182" spans="1:15">
      <c r="A182" s="3">
        <v>185</v>
      </c>
      <c r="B182" s="3">
        <v>181</v>
      </c>
      <c r="C182" s="3">
        <v>2003</v>
      </c>
      <c r="D182" s="3" t="s">
        <v>120</v>
      </c>
      <c r="E182" s="3" t="s">
        <v>19</v>
      </c>
      <c r="F182" s="3">
        <v>1</v>
      </c>
      <c r="G182" s="3">
        <v>29</v>
      </c>
      <c r="H182" s="3">
        <v>4</v>
      </c>
      <c r="L182" s="3">
        <v>1</v>
      </c>
      <c r="O182" s="3" t="s">
        <v>195</v>
      </c>
    </row>
    <row r="183" spans="1:15">
      <c r="A183" s="3">
        <v>181</v>
      </c>
      <c r="B183" s="3">
        <v>182</v>
      </c>
      <c r="C183" s="3">
        <v>2003</v>
      </c>
      <c r="D183" s="3" t="s">
        <v>190</v>
      </c>
      <c r="E183" s="3" t="s">
        <v>191</v>
      </c>
      <c r="F183" s="3">
        <v>3</v>
      </c>
      <c r="G183" s="3">
        <v>55</v>
      </c>
      <c r="H183" s="3">
        <v>3</v>
      </c>
      <c r="L183" s="3">
        <v>1</v>
      </c>
      <c r="O183" s="3" t="s">
        <v>192</v>
      </c>
    </row>
    <row r="184" spans="1:15">
      <c r="A184" s="3">
        <v>194</v>
      </c>
      <c r="B184" s="3">
        <v>183</v>
      </c>
      <c r="C184" s="3">
        <v>2003</v>
      </c>
      <c r="D184" s="3" t="s">
        <v>21</v>
      </c>
      <c r="E184" s="3" t="s">
        <v>203</v>
      </c>
      <c r="F184" s="3">
        <v>3</v>
      </c>
      <c r="G184" s="3">
        <v>4</v>
      </c>
      <c r="H184" s="3">
        <v>4</v>
      </c>
      <c r="L184" s="3">
        <v>1</v>
      </c>
    </row>
    <row r="185" spans="1:15">
      <c r="A185" s="3">
        <v>184</v>
      </c>
      <c r="B185" s="3">
        <v>184</v>
      </c>
      <c r="C185" s="3">
        <v>2003</v>
      </c>
      <c r="D185" s="3" t="s">
        <v>34</v>
      </c>
      <c r="E185" s="3" t="s">
        <v>90</v>
      </c>
      <c r="F185" s="3">
        <v>1</v>
      </c>
      <c r="G185" s="3">
        <v>6</v>
      </c>
      <c r="H185" s="3">
        <v>4</v>
      </c>
      <c r="K185" s="3">
        <v>1</v>
      </c>
      <c r="L185" s="3">
        <v>1</v>
      </c>
      <c r="O185" s="3" t="s">
        <v>194</v>
      </c>
    </row>
    <row r="186" spans="1:15">
      <c r="A186" s="3">
        <v>205</v>
      </c>
      <c r="B186" s="3">
        <v>185</v>
      </c>
      <c r="C186" s="3">
        <v>2003</v>
      </c>
      <c r="D186" s="3" t="s">
        <v>34</v>
      </c>
      <c r="E186" s="3" t="s">
        <v>30</v>
      </c>
      <c r="F186" s="3">
        <v>1</v>
      </c>
      <c r="G186" s="3">
        <v>8</v>
      </c>
      <c r="H186" s="3">
        <v>5</v>
      </c>
      <c r="I186" s="3">
        <v>1</v>
      </c>
      <c r="L186" s="3">
        <v>1</v>
      </c>
      <c r="M186" s="3">
        <v>1</v>
      </c>
      <c r="O186" s="3" t="s">
        <v>214</v>
      </c>
    </row>
    <row r="187" spans="1:15">
      <c r="A187" s="3">
        <v>189</v>
      </c>
      <c r="B187" s="3">
        <v>186</v>
      </c>
      <c r="C187" s="3">
        <v>2003</v>
      </c>
      <c r="D187" s="3" t="s">
        <v>34</v>
      </c>
      <c r="E187" s="3" t="s">
        <v>20</v>
      </c>
      <c r="F187" s="3">
        <v>1</v>
      </c>
      <c r="G187" s="3">
        <v>2</v>
      </c>
      <c r="H187" s="3">
        <v>5</v>
      </c>
      <c r="L187" s="3">
        <v>1</v>
      </c>
    </row>
    <row r="188" spans="1:15">
      <c r="A188" s="3">
        <v>203</v>
      </c>
      <c r="B188" s="3">
        <v>187</v>
      </c>
      <c r="C188" s="3">
        <v>2003</v>
      </c>
      <c r="D188" s="3" t="s">
        <v>34</v>
      </c>
      <c r="E188" s="3" t="s">
        <v>20</v>
      </c>
      <c r="F188" s="3">
        <v>1</v>
      </c>
      <c r="H188" s="3">
        <v>4</v>
      </c>
    </row>
    <row r="189" spans="1:15">
      <c r="A189" s="3">
        <v>207</v>
      </c>
      <c r="B189" s="3">
        <v>188</v>
      </c>
      <c r="C189" s="3">
        <v>2003</v>
      </c>
      <c r="D189" s="3" t="s">
        <v>216</v>
      </c>
      <c r="E189" s="3" t="s">
        <v>217</v>
      </c>
      <c r="F189" s="3">
        <v>1</v>
      </c>
      <c r="G189" s="3">
        <v>6</v>
      </c>
      <c r="H189" s="3">
        <v>3</v>
      </c>
      <c r="I189" s="3">
        <v>1</v>
      </c>
    </row>
    <row r="190" spans="1:15">
      <c r="A190" s="3">
        <v>198</v>
      </c>
      <c r="B190" s="3">
        <v>189</v>
      </c>
      <c r="C190" s="3">
        <v>2003</v>
      </c>
      <c r="D190" s="3" t="s">
        <v>29</v>
      </c>
      <c r="E190" s="3" t="s">
        <v>91</v>
      </c>
      <c r="F190" s="3">
        <v>3</v>
      </c>
      <c r="G190" s="3">
        <v>23</v>
      </c>
      <c r="H190" s="3">
        <v>4</v>
      </c>
      <c r="I190" s="3">
        <v>1</v>
      </c>
      <c r="L190" s="3">
        <v>1</v>
      </c>
      <c r="O190" s="3" t="s">
        <v>209</v>
      </c>
    </row>
    <row r="191" spans="1:15">
      <c r="A191" s="3">
        <v>183</v>
      </c>
      <c r="B191" s="3">
        <v>190</v>
      </c>
      <c r="C191" s="3">
        <v>2003</v>
      </c>
      <c r="D191" s="3" t="s">
        <v>29</v>
      </c>
      <c r="E191" s="3" t="s">
        <v>36</v>
      </c>
      <c r="F191" s="3">
        <v>2</v>
      </c>
      <c r="G191" s="3">
        <v>9</v>
      </c>
      <c r="H191" s="3">
        <v>4</v>
      </c>
      <c r="L191" s="3">
        <v>1</v>
      </c>
      <c r="O191" s="3" t="s">
        <v>118</v>
      </c>
    </row>
    <row r="192" spans="1:15">
      <c r="A192" s="3">
        <v>191</v>
      </c>
      <c r="B192" s="3">
        <v>191</v>
      </c>
      <c r="C192" s="3">
        <v>2003</v>
      </c>
      <c r="D192" s="3" t="s">
        <v>29</v>
      </c>
      <c r="E192" s="3" t="s">
        <v>129</v>
      </c>
      <c r="F192" s="3">
        <v>2</v>
      </c>
      <c r="G192" s="3">
        <v>9</v>
      </c>
      <c r="H192" s="3">
        <v>4</v>
      </c>
    </row>
    <row r="193" spans="1:15">
      <c r="A193" s="3">
        <v>200</v>
      </c>
      <c r="B193" s="3">
        <v>192</v>
      </c>
      <c r="C193" s="3">
        <v>2003</v>
      </c>
      <c r="D193" s="3" t="s">
        <v>29</v>
      </c>
      <c r="E193" s="3" t="s">
        <v>71</v>
      </c>
      <c r="F193" s="3">
        <v>3</v>
      </c>
      <c r="G193" s="3">
        <v>26</v>
      </c>
      <c r="H193" s="3">
        <v>4</v>
      </c>
      <c r="I193" s="3">
        <v>1</v>
      </c>
      <c r="L193" s="3">
        <v>1</v>
      </c>
      <c r="M193" s="3">
        <v>1</v>
      </c>
      <c r="O193" s="3" t="s">
        <v>211</v>
      </c>
    </row>
    <row r="194" spans="1:15">
      <c r="A194" s="3">
        <v>179</v>
      </c>
      <c r="B194" s="3">
        <v>193</v>
      </c>
      <c r="C194" s="3">
        <v>2003</v>
      </c>
      <c r="D194" s="3" t="s">
        <v>29</v>
      </c>
      <c r="E194" s="3" t="s">
        <v>187</v>
      </c>
      <c r="F194" s="3">
        <v>1</v>
      </c>
      <c r="G194" s="3">
        <v>8</v>
      </c>
      <c r="H194" s="3">
        <v>5</v>
      </c>
      <c r="I194" s="3">
        <v>1</v>
      </c>
      <c r="O194" s="3" t="s">
        <v>188</v>
      </c>
    </row>
    <row r="195" spans="1:15">
      <c r="A195" s="3">
        <v>208</v>
      </c>
      <c r="B195" s="3">
        <v>194</v>
      </c>
      <c r="C195" s="3">
        <v>2003</v>
      </c>
      <c r="D195" s="3" t="s">
        <v>29</v>
      </c>
      <c r="E195" s="3" t="s">
        <v>218</v>
      </c>
      <c r="F195" s="3">
        <v>3</v>
      </c>
      <c r="G195" s="3">
        <v>5</v>
      </c>
      <c r="H195" s="3">
        <v>2</v>
      </c>
    </row>
    <row r="196" spans="1:15">
      <c r="A196" s="3">
        <v>190</v>
      </c>
      <c r="B196" s="3">
        <v>195</v>
      </c>
      <c r="C196" s="3">
        <v>2003</v>
      </c>
      <c r="D196" s="3" t="s">
        <v>29</v>
      </c>
      <c r="E196" s="3" t="s">
        <v>19</v>
      </c>
      <c r="F196" s="3">
        <v>1</v>
      </c>
      <c r="G196" s="3">
        <v>6</v>
      </c>
      <c r="H196" s="3">
        <v>3</v>
      </c>
      <c r="I196" s="3">
        <v>1</v>
      </c>
      <c r="K196" s="3">
        <v>1</v>
      </c>
      <c r="L196" s="3">
        <v>1</v>
      </c>
      <c r="M196" s="3">
        <v>1</v>
      </c>
      <c r="O196" s="3" t="s">
        <v>199</v>
      </c>
    </row>
    <row r="197" spans="1:15">
      <c r="A197" s="3">
        <v>206</v>
      </c>
      <c r="B197" s="3">
        <v>196</v>
      </c>
      <c r="C197" s="3">
        <v>2003</v>
      </c>
      <c r="D197" s="3" t="s">
        <v>29</v>
      </c>
      <c r="E197" s="3" t="s">
        <v>30</v>
      </c>
      <c r="F197" s="3">
        <v>1</v>
      </c>
      <c r="G197" s="3">
        <v>17</v>
      </c>
      <c r="H197" s="3">
        <v>5</v>
      </c>
      <c r="K197" s="3">
        <v>1</v>
      </c>
      <c r="L197" s="3">
        <v>1</v>
      </c>
      <c r="O197" s="3" t="s">
        <v>215</v>
      </c>
    </row>
    <row r="198" spans="1:15">
      <c r="A198" s="3">
        <v>192</v>
      </c>
      <c r="B198" s="3">
        <v>197</v>
      </c>
      <c r="C198" s="3">
        <v>2003</v>
      </c>
      <c r="D198" s="3" t="s">
        <v>29</v>
      </c>
      <c r="E198" s="3" t="s">
        <v>69</v>
      </c>
      <c r="F198" s="3">
        <v>1</v>
      </c>
      <c r="G198" s="3">
        <v>7</v>
      </c>
      <c r="H198" s="3">
        <v>4</v>
      </c>
      <c r="L198" s="3">
        <v>1</v>
      </c>
      <c r="O198" s="3" t="s">
        <v>200</v>
      </c>
    </row>
    <row r="199" spans="1:15">
      <c r="A199" s="3">
        <v>195</v>
      </c>
      <c r="B199" s="3">
        <v>198</v>
      </c>
      <c r="C199" s="3">
        <v>2003</v>
      </c>
      <c r="D199" s="3" t="s">
        <v>29</v>
      </c>
      <c r="E199" s="3" t="s">
        <v>69</v>
      </c>
      <c r="F199" s="3">
        <v>1</v>
      </c>
      <c r="G199" s="3">
        <v>6</v>
      </c>
      <c r="H199" s="3">
        <v>4</v>
      </c>
      <c r="I199" s="3">
        <v>1</v>
      </c>
      <c r="L199" s="3">
        <v>1</v>
      </c>
      <c r="M199" s="3">
        <v>1</v>
      </c>
      <c r="O199" s="3" t="s">
        <v>204</v>
      </c>
    </row>
    <row r="200" spans="1:15">
      <c r="A200" s="3">
        <v>196</v>
      </c>
      <c r="B200" s="3">
        <v>199</v>
      </c>
      <c r="C200" s="3">
        <v>2003</v>
      </c>
      <c r="D200" s="3" t="s">
        <v>29</v>
      </c>
      <c r="E200" s="3" t="s">
        <v>58</v>
      </c>
      <c r="F200" s="3">
        <v>1</v>
      </c>
      <c r="G200" s="3">
        <v>14</v>
      </c>
      <c r="H200" s="3">
        <v>4</v>
      </c>
      <c r="I200" s="3">
        <v>1</v>
      </c>
      <c r="L200" s="3">
        <v>1</v>
      </c>
      <c r="M200" s="3">
        <v>1</v>
      </c>
      <c r="O200" s="3" t="s">
        <v>205</v>
      </c>
    </row>
    <row r="201" spans="1:15">
      <c r="A201" s="3">
        <v>209</v>
      </c>
      <c r="B201" s="3">
        <v>200</v>
      </c>
      <c r="C201" s="3">
        <v>2003</v>
      </c>
      <c r="D201" s="3" t="s">
        <v>29</v>
      </c>
      <c r="E201" s="3" t="s">
        <v>58</v>
      </c>
      <c r="F201" s="3">
        <v>1</v>
      </c>
      <c r="G201" s="3">
        <v>10</v>
      </c>
      <c r="H201" s="3">
        <v>5</v>
      </c>
      <c r="L201" s="3">
        <v>1</v>
      </c>
    </row>
    <row r="202" spans="1:15">
      <c r="A202" s="3">
        <v>204</v>
      </c>
      <c r="B202" s="3">
        <v>201</v>
      </c>
      <c r="C202" s="3">
        <v>2003</v>
      </c>
      <c r="D202" s="3" t="s">
        <v>29</v>
      </c>
      <c r="E202" s="3" t="s">
        <v>86</v>
      </c>
      <c r="F202" s="3">
        <v>1</v>
      </c>
      <c r="G202" s="3">
        <v>6</v>
      </c>
      <c r="H202" s="3">
        <v>4</v>
      </c>
      <c r="L202" s="3">
        <v>1</v>
      </c>
      <c r="O202" s="3" t="s">
        <v>213</v>
      </c>
    </row>
    <row r="203" spans="1:15">
      <c r="A203" s="3">
        <v>176</v>
      </c>
      <c r="B203" s="3">
        <v>202</v>
      </c>
      <c r="C203" s="3">
        <v>2003</v>
      </c>
      <c r="D203" s="3" t="s">
        <v>29</v>
      </c>
      <c r="E203" s="3" t="s">
        <v>185</v>
      </c>
      <c r="F203" s="3">
        <v>1</v>
      </c>
      <c r="G203" s="3">
        <v>7</v>
      </c>
      <c r="H203" s="3">
        <v>5</v>
      </c>
    </row>
    <row r="204" spans="1:15">
      <c r="A204" s="3">
        <v>202</v>
      </c>
      <c r="B204" s="3">
        <v>203</v>
      </c>
      <c r="C204" s="3">
        <v>2003</v>
      </c>
      <c r="D204" s="3" t="s">
        <v>29</v>
      </c>
      <c r="E204" s="3" t="s">
        <v>59</v>
      </c>
      <c r="F204" s="3">
        <v>11</v>
      </c>
      <c r="G204" s="3">
        <v>30</v>
      </c>
      <c r="H204" s="3">
        <v>4</v>
      </c>
    </row>
    <row r="205" spans="1:15">
      <c r="A205" s="3">
        <v>177</v>
      </c>
      <c r="B205" s="3">
        <v>204</v>
      </c>
      <c r="C205" s="3">
        <v>2003</v>
      </c>
      <c r="D205" s="3" t="s">
        <v>29</v>
      </c>
      <c r="E205" s="3" t="s">
        <v>22</v>
      </c>
      <c r="F205" s="3">
        <v>1</v>
      </c>
      <c r="G205" s="3">
        <v>54</v>
      </c>
      <c r="H205" s="3">
        <v>5</v>
      </c>
      <c r="I205" s="3">
        <v>1</v>
      </c>
      <c r="L205" s="3">
        <v>1</v>
      </c>
      <c r="O205" s="3" t="s">
        <v>186</v>
      </c>
    </row>
    <row r="206" spans="1:15">
      <c r="A206" s="3">
        <v>186</v>
      </c>
      <c r="B206" s="3">
        <v>205</v>
      </c>
      <c r="C206" s="3">
        <v>2003</v>
      </c>
      <c r="D206" s="3" t="s">
        <v>226</v>
      </c>
      <c r="E206" s="3" t="s">
        <v>16</v>
      </c>
      <c r="F206" s="3">
        <v>173</v>
      </c>
      <c r="G206" s="3">
        <v>191</v>
      </c>
      <c r="H206" s="3">
        <v>1</v>
      </c>
      <c r="O206" s="3" t="s">
        <v>196</v>
      </c>
    </row>
    <row r="207" spans="1:15">
      <c r="A207" s="3">
        <v>187</v>
      </c>
      <c r="B207" s="3">
        <v>206</v>
      </c>
      <c r="C207" s="3">
        <v>2003</v>
      </c>
      <c r="D207" s="3" t="s">
        <v>226</v>
      </c>
      <c r="E207" s="3" t="s">
        <v>16</v>
      </c>
      <c r="F207" s="3">
        <v>118</v>
      </c>
      <c r="G207" s="3">
        <v>564</v>
      </c>
      <c r="H207" s="3">
        <v>2</v>
      </c>
      <c r="I207" s="3">
        <v>1</v>
      </c>
      <c r="K207" s="3">
        <v>1</v>
      </c>
      <c r="O207" s="3" t="s">
        <v>197</v>
      </c>
    </row>
    <row r="208" spans="1:15">
      <c r="A208" s="3">
        <v>227</v>
      </c>
      <c r="B208" s="3">
        <v>207</v>
      </c>
      <c r="C208" s="3">
        <v>2004</v>
      </c>
      <c r="D208" s="3" t="s">
        <v>234</v>
      </c>
      <c r="E208" s="3" t="s">
        <v>90</v>
      </c>
      <c r="F208" s="3">
        <v>1</v>
      </c>
      <c r="G208" s="3">
        <v>1</v>
      </c>
      <c r="H208" s="3">
        <v>5</v>
      </c>
      <c r="L208" s="3">
        <v>1</v>
      </c>
      <c r="O208" s="3" t="s">
        <v>33</v>
      </c>
    </row>
    <row r="209" spans="1:15">
      <c r="A209" s="3">
        <v>222</v>
      </c>
      <c r="B209" s="3">
        <v>208</v>
      </c>
      <c r="C209" s="3">
        <v>2004</v>
      </c>
      <c r="D209" s="3" t="s">
        <v>17</v>
      </c>
      <c r="E209" s="3" t="s">
        <v>19</v>
      </c>
      <c r="F209" s="3">
        <v>1</v>
      </c>
      <c r="G209" s="3">
        <v>37</v>
      </c>
      <c r="H209" s="3">
        <v>4</v>
      </c>
      <c r="L209" s="3">
        <v>1</v>
      </c>
      <c r="O209" s="3" t="s">
        <v>229</v>
      </c>
    </row>
    <row r="210" spans="1:15">
      <c r="A210" s="3">
        <v>228</v>
      </c>
      <c r="B210" s="3">
        <v>209</v>
      </c>
      <c r="C210" s="3">
        <v>2004</v>
      </c>
      <c r="D210" s="3" t="s">
        <v>17</v>
      </c>
      <c r="E210" s="3" t="s">
        <v>90</v>
      </c>
      <c r="F210" s="3">
        <v>1</v>
      </c>
      <c r="G210" s="3">
        <v>24</v>
      </c>
      <c r="H210" s="3">
        <v>5</v>
      </c>
    </row>
    <row r="211" spans="1:15">
      <c r="A211" s="3">
        <v>231</v>
      </c>
      <c r="B211" s="3">
        <v>210</v>
      </c>
      <c r="C211" s="3">
        <v>2004</v>
      </c>
      <c r="D211" s="3" t="s">
        <v>17</v>
      </c>
      <c r="E211" s="3" t="s">
        <v>90</v>
      </c>
      <c r="F211" s="3">
        <v>1</v>
      </c>
      <c r="G211" s="3">
        <v>14</v>
      </c>
      <c r="H211" s="3">
        <v>4</v>
      </c>
      <c r="O211" s="3" t="s">
        <v>70</v>
      </c>
    </row>
    <row r="212" spans="1:15">
      <c r="A212" s="3">
        <v>224</v>
      </c>
      <c r="B212" s="3">
        <v>211</v>
      </c>
      <c r="C212" s="3">
        <v>2004</v>
      </c>
      <c r="D212" s="3" t="s">
        <v>17</v>
      </c>
      <c r="E212" s="3" t="s">
        <v>20</v>
      </c>
      <c r="F212" s="3">
        <v>1</v>
      </c>
      <c r="G212" s="3">
        <v>1</v>
      </c>
      <c r="H212" s="3">
        <v>5</v>
      </c>
      <c r="L212" s="3">
        <v>1</v>
      </c>
      <c r="O212" s="3" t="s">
        <v>230</v>
      </c>
    </row>
    <row r="213" spans="1:15">
      <c r="A213" s="3">
        <v>220</v>
      </c>
      <c r="B213" s="3">
        <v>212</v>
      </c>
      <c r="C213" s="3">
        <v>2004</v>
      </c>
      <c r="D213" s="3" t="s">
        <v>17</v>
      </c>
      <c r="E213" s="3" t="s">
        <v>113</v>
      </c>
      <c r="F213" s="3">
        <v>1</v>
      </c>
      <c r="G213" s="3">
        <v>6</v>
      </c>
      <c r="H213" s="3">
        <v>4</v>
      </c>
      <c r="L213" s="3">
        <v>1</v>
      </c>
    </row>
    <row r="214" spans="1:15">
      <c r="A214" s="3">
        <v>234</v>
      </c>
      <c r="B214" s="3">
        <v>213</v>
      </c>
      <c r="C214" s="3">
        <v>2004</v>
      </c>
      <c r="D214" s="3" t="s">
        <v>235</v>
      </c>
      <c r="E214" s="3" t="s">
        <v>90</v>
      </c>
      <c r="F214" s="3">
        <v>1</v>
      </c>
      <c r="G214" s="3">
        <v>17</v>
      </c>
      <c r="H214" s="3">
        <v>4</v>
      </c>
      <c r="L214" s="3">
        <v>1</v>
      </c>
    </row>
    <row r="215" spans="1:15">
      <c r="A215" s="3">
        <v>233</v>
      </c>
      <c r="B215" s="3">
        <v>214</v>
      </c>
      <c r="C215" s="3">
        <v>2004</v>
      </c>
      <c r="D215" s="3" t="s">
        <v>235</v>
      </c>
      <c r="E215" s="3" t="s">
        <v>22</v>
      </c>
      <c r="F215" s="3">
        <v>1</v>
      </c>
      <c r="G215" s="3">
        <v>13</v>
      </c>
      <c r="H215" s="3">
        <v>4</v>
      </c>
      <c r="L215" s="3">
        <v>2</v>
      </c>
      <c r="O215" s="3" t="s">
        <v>236</v>
      </c>
    </row>
    <row r="216" spans="1:15">
      <c r="A216" s="3">
        <v>229</v>
      </c>
      <c r="B216" s="3">
        <v>215</v>
      </c>
      <c r="C216" s="3">
        <v>2004</v>
      </c>
      <c r="D216" s="3" t="s">
        <v>235</v>
      </c>
      <c r="E216" s="3" t="s">
        <v>78</v>
      </c>
      <c r="F216" s="3">
        <v>1</v>
      </c>
      <c r="G216" s="3">
        <v>19</v>
      </c>
      <c r="H216" s="3">
        <v>3</v>
      </c>
      <c r="L216" s="3">
        <v>1</v>
      </c>
    </row>
    <row r="217" spans="1:15">
      <c r="A217" s="3">
        <v>225</v>
      </c>
      <c r="B217" s="3">
        <v>216</v>
      </c>
      <c r="C217" s="3">
        <v>2004</v>
      </c>
      <c r="D217" s="3" t="s">
        <v>32</v>
      </c>
      <c r="E217" s="3" t="s">
        <v>113</v>
      </c>
      <c r="F217" s="3">
        <v>1</v>
      </c>
      <c r="G217" s="3">
        <v>13</v>
      </c>
      <c r="H217" s="3">
        <v>3</v>
      </c>
      <c r="N217" s="3">
        <v>1</v>
      </c>
      <c r="O217" s="3" t="s">
        <v>231</v>
      </c>
    </row>
    <row r="218" spans="1:15">
      <c r="A218" s="3">
        <v>221</v>
      </c>
      <c r="B218" s="3">
        <v>217</v>
      </c>
      <c r="C218" s="3">
        <v>2004</v>
      </c>
      <c r="D218" s="3" t="s">
        <v>34</v>
      </c>
      <c r="E218" s="3" t="s">
        <v>59</v>
      </c>
      <c r="F218" s="3">
        <v>4</v>
      </c>
      <c r="G218" s="3">
        <v>9</v>
      </c>
      <c r="H218" s="3">
        <v>5</v>
      </c>
      <c r="O218" s="3" t="s">
        <v>228</v>
      </c>
    </row>
    <row r="219" spans="1:15">
      <c r="A219" s="3">
        <v>226</v>
      </c>
      <c r="B219" s="3">
        <v>218</v>
      </c>
      <c r="C219" s="3">
        <v>2004</v>
      </c>
      <c r="D219" s="3" t="s">
        <v>219</v>
      </c>
      <c r="E219" s="3" t="s">
        <v>232</v>
      </c>
      <c r="F219" s="3">
        <v>1</v>
      </c>
      <c r="G219" s="3">
        <v>19</v>
      </c>
      <c r="H219" s="3">
        <v>5</v>
      </c>
      <c r="O219" s="3" t="s">
        <v>233</v>
      </c>
    </row>
    <row r="220" spans="1:15">
      <c r="A220" s="3">
        <v>230</v>
      </c>
      <c r="B220" s="3">
        <v>219</v>
      </c>
      <c r="C220" s="3">
        <v>2004</v>
      </c>
      <c r="D220" s="3" t="s">
        <v>29</v>
      </c>
      <c r="E220" s="3" t="s">
        <v>91</v>
      </c>
      <c r="F220" s="3">
        <v>1</v>
      </c>
      <c r="G220" s="3">
        <v>3</v>
      </c>
      <c r="H220" s="3">
        <v>5</v>
      </c>
      <c r="L220" s="3">
        <v>1</v>
      </c>
    </row>
    <row r="221" spans="1:15">
      <c r="A221" s="3">
        <v>232</v>
      </c>
      <c r="B221" s="3">
        <v>220</v>
      </c>
      <c r="C221" s="3">
        <v>2004</v>
      </c>
      <c r="D221" s="3" t="s">
        <v>29</v>
      </c>
      <c r="E221" s="3" t="s">
        <v>69</v>
      </c>
      <c r="F221" s="3">
        <v>1</v>
      </c>
      <c r="G221" s="3">
        <v>4</v>
      </c>
      <c r="H221" s="3">
        <v>4</v>
      </c>
      <c r="L221" s="3">
        <v>1</v>
      </c>
    </row>
    <row r="222" spans="1:15">
      <c r="A222" s="3">
        <v>223</v>
      </c>
      <c r="B222" s="3">
        <v>221</v>
      </c>
      <c r="C222" s="3">
        <v>2004</v>
      </c>
      <c r="D222" s="3" t="s">
        <v>29</v>
      </c>
      <c r="E222" s="3" t="s">
        <v>59</v>
      </c>
      <c r="F222" s="3">
        <v>4</v>
      </c>
      <c r="G222" s="3">
        <v>14</v>
      </c>
      <c r="H222" s="3">
        <v>5</v>
      </c>
      <c r="L222" s="3">
        <v>1</v>
      </c>
    </row>
    <row r="223" spans="1:15">
      <c r="A223" s="3">
        <v>235</v>
      </c>
      <c r="B223" s="3">
        <v>222</v>
      </c>
      <c r="C223" s="3">
        <v>2004</v>
      </c>
      <c r="D223" s="3" t="s">
        <v>226</v>
      </c>
      <c r="E223" s="3" t="s">
        <v>226</v>
      </c>
      <c r="F223" s="3">
        <v>172</v>
      </c>
      <c r="G223" s="3">
        <v>421</v>
      </c>
      <c r="H223" s="3">
        <v>4</v>
      </c>
    </row>
    <row r="224" spans="1:15">
      <c r="A224" s="3">
        <v>300</v>
      </c>
      <c r="B224" s="3">
        <v>223</v>
      </c>
      <c r="C224" s="3">
        <v>2005</v>
      </c>
      <c r="D224" s="3" t="s">
        <v>17</v>
      </c>
      <c r="E224" s="3" t="s">
        <v>52</v>
      </c>
      <c r="F224" s="3">
        <v>1</v>
      </c>
      <c r="G224" s="3">
        <v>22</v>
      </c>
      <c r="H224" s="3">
        <v>4</v>
      </c>
      <c r="O224" s="3" t="s">
        <v>267</v>
      </c>
    </row>
    <row r="225" spans="1:16">
      <c r="A225" s="3">
        <v>299</v>
      </c>
      <c r="B225" s="3">
        <v>224</v>
      </c>
      <c r="C225" s="3">
        <v>2005</v>
      </c>
      <c r="D225" s="3" t="s">
        <v>17</v>
      </c>
      <c r="E225" s="3" t="s">
        <v>71</v>
      </c>
      <c r="F225" s="3">
        <v>1</v>
      </c>
      <c r="G225" s="3">
        <v>35</v>
      </c>
      <c r="H225" s="3">
        <v>4</v>
      </c>
      <c r="O225" s="3" t="s">
        <v>266</v>
      </c>
    </row>
    <row r="226" spans="1:16">
      <c r="A226" s="3">
        <v>298</v>
      </c>
      <c r="B226" s="3">
        <v>225</v>
      </c>
      <c r="C226" s="3">
        <v>2005</v>
      </c>
      <c r="D226" s="3" t="s">
        <v>17</v>
      </c>
      <c r="E226" s="3" t="s">
        <v>77</v>
      </c>
      <c r="F226" s="3">
        <v>1</v>
      </c>
      <c r="G226" s="3">
        <v>35</v>
      </c>
      <c r="H226" s="3">
        <v>4</v>
      </c>
      <c r="O226" s="3" t="s">
        <v>266</v>
      </c>
    </row>
    <row r="227" spans="1:16">
      <c r="A227" s="3">
        <v>297</v>
      </c>
      <c r="B227" s="3">
        <v>226</v>
      </c>
      <c r="C227" s="3">
        <v>2005</v>
      </c>
      <c r="D227" s="3" t="s">
        <v>17</v>
      </c>
      <c r="E227" s="3" t="s">
        <v>22</v>
      </c>
      <c r="F227" s="3">
        <v>1</v>
      </c>
      <c r="G227" s="3">
        <v>35</v>
      </c>
      <c r="H227" s="3">
        <v>4</v>
      </c>
      <c r="O227" s="3" t="s">
        <v>266</v>
      </c>
    </row>
    <row r="228" spans="1:16">
      <c r="A228" s="3">
        <v>295</v>
      </c>
      <c r="B228" s="3">
        <v>227</v>
      </c>
      <c r="C228" s="3">
        <v>2005</v>
      </c>
      <c r="D228" s="3" t="s">
        <v>32</v>
      </c>
      <c r="E228" s="3" t="s">
        <v>198</v>
      </c>
      <c r="F228" s="3">
        <v>4</v>
      </c>
      <c r="G228" s="3">
        <v>104</v>
      </c>
      <c r="H228" s="3">
        <v>4</v>
      </c>
    </row>
    <row r="229" spans="1:16">
      <c r="A229" s="3">
        <v>303</v>
      </c>
      <c r="B229" s="3">
        <v>228</v>
      </c>
      <c r="C229" s="3">
        <v>2005</v>
      </c>
      <c r="D229" s="3" t="s">
        <v>32</v>
      </c>
      <c r="E229" s="3" t="s">
        <v>85</v>
      </c>
      <c r="F229" s="3">
        <v>1</v>
      </c>
      <c r="G229" s="3">
        <v>21</v>
      </c>
      <c r="H229" s="3">
        <v>5</v>
      </c>
      <c r="O229" s="3" t="s">
        <v>270</v>
      </c>
    </row>
    <row r="230" spans="1:16">
      <c r="A230" s="3">
        <v>301</v>
      </c>
      <c r="B230" s="3">
        <v>229</v>
      </c>
      <c r="C230" s="3">
        <v>2005</v>
      </c>
      <c r="D230" s="3" t="s">
        <v>32</v>
      </c>
      <c r="E230" s="3" t="s">
        <v>86</v>
      </c>
      <c r="F230" s="3">
        <v>1</v>
      </c>
      <c r="G230" s="3">
        <v>14</v>
      </c>
      <c r="H230" s="3">
        <v>4</v>
      </c>
      <c r="O230" s="3" t="s">
        <v>268</v>
      </c>
    </row>
    <row r="231" spans="1:16">
      <c r="A231" s="3">
        <v>294</v>
      </c>
      <c r="B231" s="3">
        <v>230</v>
      </c>
      <c r="C231" s="3">
        <v>2005</v>
      </c>
      <c r="D231" s="3" t="s">
        <v>32</v>
      </c>
      <c r="E231" s="3" t="s">
        <v>113</v>
      </c>
      <c r="F231" s="3">
        <v>1</v>
      </c>
      <c r="G231" s="3">
        <v>20</v>
      </c>
      <c r="H231" s="3">
        <v>4</v>
      </c>
      <c r="I231" s="3">
        <v>1</v>
      </c>
      <c r="O231" s="3" t="s">
        <v>264</v>
      </c>
    </row>
    <row r="232" spans="1:16">
      <c r="A232" s="3">
        <v>302</v>
      </c>
      <c r="B232" s="3">
        <v>231</v>
      </c>
      <c r="C232" s="3">
        <v>2005</v>
      </c>
      <c r="D232" s="3" t="s">
        <v>32</v>
      </c>
      <c r="E232" s="3" t="s">
        <v>113</v>
      </c>
      <c r="F232" s="3">
        <v>3</v>
      </c>
      <c r="G232" s="3">
        <v>51</v>
      </c>
      <c r="H232" s="3">
        <v>4</v>
      </c>
      <c r="I232" s="3">
        <v>1</v>
      </c>
      <c r="L232" s="3">
        <v>2</v>
      </c>
      <c r="O232" s="3">
        <v>1</v>
      </c>
      <c r="P232" s="3" t="s">
        <v>269</v>
      </c>
    </row>
    <row r="233" spans="1:16">
      <c r="A233" s="3">
        <v>304</v>
      </c>
      <c r="B233" s="3">
        <v>232</v>
      </c>
      <c r="C233" s="3">
        <v>2005</v>
      </c>
      <c r="D233" s="3" t="s">
        <v>40</v>
      </c>
      <c r="E233" s="3" t="s">
        <v>198</v>
      </c>
      <c r="F233" s="3">
        <v>9</v>
      </c>
      <c r="G233" s="3">
        <v>44</v>
      </c>
      <c r="H233" s="3">
        <v>3</v>
      </c>
      <c r="I233" s="3">
        <v>1</v>
      </c>
      <c r="O233" s="3" t="s">
        <v>271</v>
      </c>
    </row>
    <row r="234" spans="1:16">
      <c r="A234" s="3">
        <v>292</v>
      </c>
      <c r="B234" s="3">
        <v>233</v>
      </c>
      <c r="C234" s="3">
        <v>2005</v>
      </c>
      <c r="D234" s="3" t="s">
        <v>40</v>
      </c>
      <c r="E234" s="3" t="s">
        <v>85</v>
      </c>
      <c r="F234" s="3">
        <v>8</v>
      </c>
      <c r="G234" s="3">
        <v>14</v>
      </c>
      <c r="H234" s="3">
        <v>3</v>
      </c>
      <c r="I234" s="3">
        <v>1</v>
      </c>
    </row>
    <row r="235" spans="1:16">
      <c r="A235" s="3">
        <v>309</v>
      </c>
      <c r="B235" s="3">
        <v>234</v>
      </c>
      <c r="C235" s="3">
        <v>2005</v>
      </c>
      <c r="D235" s="3" t="s">
        <v>40</v>
      </c>
      <c r="E235" s="3" t="s">
        <v>113</v>
      </c>
      <c r="F235" s="3">
        <v>8</v>
      </c>
      <c r="G235" s="3">
        <v>31</v>
      </c>
      <c r="H235" s="3">
        <v>3</v>
      </c>
    </row>
    <row r="236" spans="1:16">
      <c r="A236" s="3">
        <v>308</v>
      </c>
      <c r="B236" s="3">
        <v>235</v>
      </c>
      <c r="C236" s="3">
        <v>2005</v>
      </c>
      <c r="D236" s="3" t="s">
        <v>29</v>
      </c>
      <c r="F236" s="3">
        <v>5</v>
      </c>
      <c r="G236" s="3">
        <v>30</v>
      </c>
      <c r="H236" s="3">
        <v>4</v>
      </c>
    </row>
    <row r="237" spans="1:16">
      <c r="A237" s="3">
        <v>307</v>
      </c>
      <c r="B237" s="3">
        <v>236</v>
      </c>
      <c r="C237" s="3">
        <v>2005</v>
      </c>
      <c r="D237" s="3" t="s">
        <v>29</v>
      </c>
      <c r="E237" s="3" t="s">
        <v>73</v>
      </c>
      <c r="F237" s="3">
        <v>1</v>
      </c>
      <c r="G237" s="3">
        <v>7</v>
      </c>
      <c r="H237" s="3">
        <v>3</v>
      </c>
    </row>
    <row r="238" spans="1:16">
      <c r="A238" s="3">
        <v>306</v>
      </c>
      <c r="B238" s="3">
        <v>237</v>
      </c>
      <c r="C238" s="3">
        <v>2005</v>
      </c>
      <c r="D238" s="3" t="s">
        <v>29</v>
      </c>
      <c r="E238" s="3" t="s">
        <v>86</v>
      </c>
      <c r="F238" s="3">
        <v>1</v>
      </c>
      <c r="G238" s="3">
        <v>6</v>
      </c>
      <c r="H238" s="3">
        <v>3</v>
      </c>
    </row>
    <row r="239" spans="1:16">
      <c r="A239" s="3">
        <v>305</v>
      </c>
      <c r="B239" s="3">
        <v>238</v>
      </c>
      <c r="C239" s="3">
        <v>2005</v>
      </c>
      <c r="D239" s="3" t="s">
        <v>29</v>
      </c>
      <c r="E239" s="3" t="s">
        <v>22</v>
      </c>
      <c r="F239" s="3">
        <v>2</v>
      </c>
      <c r="G239" s="3">
        <v>12</v>
      </c>
      <c r="H239" s="3">
        <v>3</v>
      </c>
      <c r="I239" s="3">
        <v>1</v>
      </c>
    </row>
    <row r="240" spans="1:16">
      <c r="A240" s="3">
        <v>296</v>
      </c>
      <c r="B240" s="3">
        <v>239</v>
      </c>
      <c r="C240" s="3">
        <v>2005</v>
      </c>
      <c r="D240" s="3" t="s">
        <v>29</v>
      </c>
      <c r="E240" s="3" t="s">
        <v>20</v>
      </c>
      <c r="F240" s="3">
        <v>4</v>
      </c>
      <c r="G240" s="3">
        <v>56</v>
      </c>
      <c r="H240" s="3">
        <v>5</v>
      </c>
      <c r="O240" s="3" t="s">
        <v>265</v>
      </c>
    </row>
    <row r="241" spans="1:15">
      <c r="A241" s="3">
        <v>293</v>
      </c>
      <c r="B241" s="3">
        <v>240</v>
      </c>
      <c r="C241" s="3">
        <v>2005</v>
      </c>
      <c r="D241" s="3" t="s">
        <v>37</v>
      </c>
      <c r="E241" s="3" t="s">
        <v>263</v>
      </c>
      <c r="F241" s="3">
        <v>2</v>
      </c>
      <c r="G241" s="3">
        <v>2</v>
      </c>
      <c r="H241" s="3">
        <v>5</v>
      </c>
    </row>
    <row r="242" spans="1:15">
      <c r="A242" s="3">
        <v>310</v>
      </c>
      <c r="B242" s="3">
        <v>241</v>
      </c>
      <c r="C242" s="3">
        <v>2005</v>
      </c>
      <c r="D242" s="3" t="s">
        <v>226</v>
      </c>
      <c r="E242" s="3" t="s">
        <v>226</v>
      </c>
      <c r="F242" s="3">
        <v>77</v>
      </c>
      <c r="G242" s="3">
        <v>199</v>
      </c>
      <c r="H242" s="3">
        <v>3</v>
      </c>
      <c r="I242" s="3">
        <v>1</v>
      </c>
      <c r="J242" s="3">
        <v>1</v>
      </c>
      <c r="K242" s="3">
        <v>1</v>
      </c>
      <c r="O242" s="3" t="s">
        <v>272</v>
      </c>
    </row>
    <row r="243" spans="1:15">
      <c r="A243" s="3">
        <v>96</v>
      </c>
      <c r="B243" s="3">
        <v>242</v>
      </c>
      <c r="C243" s="3">
        <v>2006</v>
      </c>
      <c r="D243" s="3" t="s">
        <v>17</v>
      </c>
      <c r="E243" s="3" t="s">
        <v>110</v>
      </c>
      <c r="F243" s="3">
        <v>1</v>
      </c>
      <c r="G243" s="3">
        <v>130</v>
      </c>
      <c r="H243" s="3">
        <v>5</v>
      </c>
    </row>
    <row r="244" spans="1:15">
      <c r="A244" s="3">
        <v>94</v>
      </c>
      <c r="B244" s="3">
        <v>243</v>
      </c>
      <c r="C244" s="3">
        <v>2006</v>
      </c>
      <c r="D244" s="3" t="s">
        <v>34</v>
      </c>
      <c r="E244" s="3" t="s">
        <v>47</v>
      </c>
      <c r="F244" s="3">
        <v>1</v>
      </c>
      <c r="G244" s="3">
        <v>3</v>
      </c>
      <c r="H244" s="3">
        <v>5</v>
      </c>
    </row>
    <row r="245" spans="1:15">
      <c r="A245" s="3">
        <v>95</v>
      </c>
      <c r="B245" s="3">
        <v>244</v>
      </c>
      <c r="C245" s="3">
        <v>2006</v>
      </c>
      <c r="D245" s="3" t="s">
        <v>80</v>
      </c>
      <c r="E245" s="3" t="s">
        <v>30</v>
      </c>
      <c r="F245" s="3">
        <v>1</v>
      </c>
      <c r="G245" s="3">
        <v>36</v>
      </c>
      <c r="H245" s="3">
        <v>5</v>
      </c>
      <c r="I245" s="3">
        <v>1</v>
      </c>
      <c r="K245" s="3">
        <v>1</v>
      </c>
      <c r="O245" s="3" t="s">
        <v>109</v>
      </c>
    </row>
    <row r="246" spans="1:15">
      <c r="A246" s="3">
        <v>97</v>
      </c>
      <c r="B246" s="3">
        <v>245</v>
      </c>
      <c r="C246" s="3">
        <v>2006</v>
      </c>
      <c r="D246" s="3" t="s">
        <v>80</v>
      </c>
      <c r="E246" s="3" t="s">
        <v>30</v>
      </c>
      <c r="F246" s="3">
        <v>2</v>
      </c>
      <c r="G246" s="3">
        <v>27</v>
      </c>
      <c r="H246" s="3">
        <v>4</v>
      </c>
      <c r="J246" s="3">
        <v>1</v>
      </c>
      <c r="O246" s="3" t="s">
        <v>111</v>
      </c>
    </row>
    <row r="247" spans="1:15">
      <c r="A247" s="3">
        <v>102</v>
      </c>
      <c r="B247" s="3">
        <v>246</v>
      </c>
      <c r="C247" s="3">
        <v>2006</v>
      </c>
      <c r="D247" s="3" t="s">
        <v>80</v>
      </c>
      <c r="E247" s="3" t="s">
        <v>69</v>
      </c>
      <c r="F247" s="3">
        <v>1</v>
      </c>
      <c r="G247" s="3">
        <v>14</v>
      </c>
      <c r="H247" s="3">
        <v>4</v>
      </c>
    </row>
    <row r="248" spans="1:15">
      <c r="A248" s="3">
        <v>100</v>
      </c>
      <c r="B248" s="3">
        <v>247</v>
      </c>
      <c r="C248" s="3">
        <v>2006</v>
      </c>
      <c r="D248" s="3" t="s">
        <v>80</v>
      </c>
      <c r="E248" s="3" t="s">
        <v>59</v>
      </c>
      <c r="F248" s="3">
        <v>2</v>
      </c>
      <c r="G248" s="3">
        <v>3</v>
      </c>
      <c r="H248" s="3">
        <v>4</v>
      </c>
    </row>
    <row r="249" spans="1:15">
      <c r="A249" s="3">
        <v>98</v>
      </c>
      <c r="B249" s="3">
        <v>248</v>
      </c>
      <c r="C249" s="3">
        <v>2006</v>
      </c>
      <c r="D249" s="3" t="s">
        <v>112</v>
      </c>
      <c r="E249" s="3" t="s">
        <v>22</v>
      </c>
      <c r="F249" s="3">
        <v>1</v>
      </c>
      <c r="G249" s="3">
        <v>9</v>
      </c>
      <c r="H249" s="3">
        <v>5</v>
      </c>
    </row>
    <row r="250" spans="1:15">
      <c r="A250" s="3">
        <v>101</v>
      </c>
      <c r="B250" s="3">
        <v>249</v>
      </c>
      <c r="C250" s="3">
        <v>2006</v>
      </c>
      <c r="D250" s="3" t="s">
        <v>37</v>
      </c>
      <c r="E250" s="3" t="s">
        <v>69</v>
      </c>
      <c r="F250" s="3">
        <v>1</v>
      </c>
      <c r="G250" s="3">
        <v>11</v>
      </c>
      <c r="H250" s="3">
        <v>5</v>
      </c>
      <c r="K250" s="3">
        <v>1</v>
      </c>
      <c r="O250" s="3" t="s">
        <v>115</v>
      </c>
    </row>
    <row r="251" spans="1:15">
      <c r="A251" s="3">
        <v>103</v>
      </c>
      <c r="B251" s="3">
        <v>250</v>
      </c>
      <c r="C251" s="3">
        <v>2006</v>
      </c>
      <c r="D251" s="3" t="s">
        <v>37</v>
      </c>
      <c r="E251" s="3" t="s">
        <v>58</v>
      </c>
      <c r="F251" s="3">
        <v>1</v>
      </c>
      <c r="G251" s="3">
        <v>24</v>
      </c>
      <c r="H251" s="3">
        <v>5</v>
      </c>
    </row>
    <row r="252" spans="1:15">
      <c r="A252" s="3">
        <v>99</v>
      </c>
      <c r="B252" s="3">
        <v>251</v>
      </c>
      <c r="C252" s="3">
        <v>2006</v>
      </c>
      <c r="D252" s="3" t="s">
        <v>37</v>
      </c>
      <c r="E252" s="3" t="s">
        <v>113</v>
      </c>
      <c r="F252" s="3">
        <v>1</v>
      </c>
      <c r="G252" s="3">
        <v>15</v>
      </c>
      <c r="H252" s="3">
        <v>4</v>
      </c>
      <c r="O252" s="3" t="s">
        <v>114</v>
      </c>
    </row>
    <row r="253" spans="1:15">
      <c r="A253" s="3">
        <v>104</v>
      </c>
      <c r="B253" s="3">
        <v>252</v>
      </c>
      <c r="C253" s="3">
        <v>2006</v>
      </c>
      <c r="D253" s="3" t="s">
        <v>226</v>
      </c>
      <c r="E253" s="3" t="s">
        <v>104</v>
      </c>
      <c r="F253" s="3">
        <v>110</v>
      </c>
      <c r="G253" s="3">
        <v>324</v>
      </c>
      <c r="H253" s="3">
        <v>4</v>
      </c>
      <c r="I253" s="3">
        <v>14</v>
      </c>
      <c r="J253" s="3">
        <v>1</v>
      </c>
      <c r="K253" s="3">
        <v>2</v>
      </c>
    </row>
    <row r="254" spans="1:15">
      <c r="A254" s="3">
        <v>548</v>
      </c>
      <c r="B254" s="3">
        <v>253</v>
      </c>
      <c r="C254" s="3">
        <v>2007</v>
      </c>
      <c r="D254" s="3" t="s">
        <v>235</v>
      </c>
      <c r="E254" s="3" t="s">
        <v>20</v>
      </c>
      <c r="F254" s="3">
        <v>1</v>
      </c>
      <c r="G254" s="3">
        <v>4</v>
      </c>
    </row>
    <row r="255" spans="1:15">
      <c r="A255" s="3">
        <v>546</v>
      </c>
      <c r="B255" s="3">
        <v>254</v>
      </c>
      <c r="C255" s="3">
        <v>2007</v>
      </c>
      <c r="D255" s="3" t="s">
        <v>29</v>
      </c>
      <c r="E255" s="3" t="s">
        <v>52</v>
      </c>
      <c r="F255" s="3">
        <v>1</v>
      </c>
      <c r="G255" s="3">
        <v>2</v>
      </c>
      <c r="H255" s="3">
        <v>2</v>
      </c>
      <c r="O255" s="3" t="s">
        <v>373</v>
      </c>
    </row>
    <row r="256" spans="1:15">
      <c r="A256" s="3">
        <v>547</v>
      </c>
      <c r="B256" s="3">
        <v>255</v>
      </c>
      <c r="C256" s="3">
        <v>2007</v>
      </c>
      <c r="D256" s="3" t="s">
        <v>29</v>
      </c>
      <c r="E256" s="3" t="s">
        <v>69</v>
      </c>
      <c r="F256" s="3">
        <v>1</v>
      </c>
      <c r="G256" s="3">
        <v>2</v>
      </c>
      <c r="H256" s="3">
        <v>3</v>
      </c>
    </row>
    <row r="257" spans="1:15">
      <c r="A257" s="3">
        <v>545</v>
      </c>
      <c r="B257" s="3">
        <v>256</v>
      </c>
      <c r="C257" s="3">
        <v>2007</v>
      </c>
      <c r="D257" s="3" t="s">
        <v>29</v>
      </c>
      <c r="E257" s="3" t="s">
        <v>20</v>
      </c>
      <c r="F257" s="3">
        <v>1</v>
      </c>
      <c r="G257" s="3">
        <v>7</v>
      </c>
    </row>
    <row r="258" spans="1:15">
      <c r="A258" s="3">
        <v>549</v>
      </c>
      <c r="B258" s="3">
        <v>257</v>
      </c>
      <c r="C258" s="3">
        <v>2007</v>
      </c>
      <c r="D258" s="3" t="s">
        <v>226</v>
      </c>
      <c r="E258" s="3" t="s">
        <v>226</v>
      </c>
      <c r="F258" s="3">
        <v>6</v>
      </c>
      <c r="G258" s="3">
        <v>10</v>
      </c>
      <c r="H258" s="3">
        <v>3</v>
      </c>
    </row>
    <row r="259" spans="1:15">
      <c r="A259" s="3">
        <v>503</v>
      </c>
      <c r="B259" s="3">
        <v>258</v>
      </c>
      <c r="C259" s="3">
        <v>2008</v>
      </c>
      <c r="D259" s="3" t="s">
        <v>351</v>
      </c>
      <c r="E259" s="3" t="s">
        <v>69</v>
      </c>
      <c r="F259" s="3">
        <v>1</v>
      </c>
      <c r="G259" s="3">
        <v>14</v>
      </c>
      <c r="H259" s="3">
        <v>4</v>
      </c>
      <c r="I259" s="3">
        <v>1</v>
      </c>
    </row>
    <row r="260" spans="1:15">
      <c r="A260" s="3">
        <v>500</v>
      </c>
      <c r="B260" s="3">
        <v>259</v>
      </c>
      <c r="C260" s="3">
        <v>2008</v>
      </c>
      <c r="D260" s="3" t="s">
        <v>40</v>
      </c>
      <c r="E260" s="3" t="s">
        <v>86</v>
      </c>
      <c r="F260" s="3">
        <v>2</v>
      </c>
      <c r="G260" s="3">
        <v>3</v>
      </c>
      <c r="H260" s="3">
        <v>5</v>
      </c>
      <c r="M260" s="3">
        <v>1</v>
      </c>
      <c r="O260" s="3" t="s">
        <v>359</v>
      </c>
    </row>
    <row r="261" spans="1:15">
      <c r="A261" s="3">
        <v>504</v>
      </c>
      <c r="B261" s="3">
        <v>260</v>
      </c>
      <c r="C261" s="3">
        <v>2008</v>
      </c>
      <c r="D261" s="3" t="s">
        <v>29</v>
      </c>
      <c r="E261" s="3" t="s">
        <v>69</v>
      </c>
      <c r="F261" s="3">
        <v>2</v>
      </c>
      <c r="G261" s="3">
        <v>12</v>
      </c>
      <c r="H261" s="3">
        <v>5</v>
      </c>
    </row>
    <row r="262" spans="1:15">
      <c r="A262" s="3">
        <v>501</v>
      </c>
      <c r="B262" s="3">
        <v>261</v>
      </c>
      <c r="C262" s="3">
        <v>2008</v>
      </c>
      <c r="D262" s="3" t="s">
        <v>29</v>
      </c>
      <c r="E262" s="3" t="s">
        <v>59</v>
      </c>
      <c r="F262" s="3">
        <v>2</v>
      </c>
      <c r="G262" s="3">
        <v>4</v>
      </c>
      <c r="O262" s="3" t="s">
        <v>360</v>
      </c>
    </row>
    <row r="263" spans="1:15">
      <c r="A263" s="3">
        <v>502</v>
      </c>
      <c r="B263" s="3">
        <v>262</v>
      </c>
      <c r="C263" s="3">
        <v>2008</v>
      </c>
      <c r="D263" s="3" t="s">
        <v>226</v>
      </c>
      <c r="E263" s="3" t="s">
        <v>226</v>
      </c>
      <c r="F263" s="3">
        <v>27</v>
      </c>
      <c r="G263" s="3">
        <v>33</v>
      </c>
      <c r="H263" s="3">
        <v>4</v>
      </c>
      <c r="I263" s="3">
        <v>2</v>
      </c>
      <c r="L263" s="3">
        <v>1</v>
      </c>
      <c r="M263" s="3">
        <v>1</v>
      </c>
    </row>
    <row r="264" spans="1:15">
      <c r="A264" s="3">
        <v>170</v>
      </c>
      <c r="B264" s="3">
        <v>263</v>
      </c>
      <c r="C264" s="3">
        <v>2009</v>
      </c>
      <c r="D264" s="3" t="s">
        <v>17</v>
      </c>
      <c r="E264" s="3" t="s">
        <v>91</v>
      </c>
      <c r="F264" s="3">
        <v>1</v>
      </c>
      <c r="G264" s="3">
        <v>83</v>
      </c>
      <c r="H264" s="3">
        <v>4</v>
      </c>
      <c r="O264" s="3" t="s">
        <v>177</v>
      </c>
    </row>
    <row r="265" spans="1:15">
      <c r="A265" s="3">
        <v>171</v>
      </c>
      <c r="B265" s="3">
        <v>264</v>
      </c>
      <c r="C265" s="3">
        <v>2009</v>
      </c>
      <c r="D265" s="3" t="s">
        <v>17</v>
      </c>
      <c r="E265" s="3" t="s">
        <v>178</v>
      </c>
      <c r="F265" s="3">
        <v>1</v>
      </c>
      <c r="G265" s="3">
        <v>57</v>
      </c>
      <c r="H265" s="3">
        <v>4</v>
      </c>
      <c r="I265" s="3" t="s">
        <v>179</v>
      </c>
      <c r="J265" s="3">
        <v>1</v>
      </c>
      <c r="K265" s="3">
        <v>1</v>
      </c>
      <c r="O265" s="3" t="s">
        <v>180</v>
      </c>
    </row>
    <row r="266" spans="1:15">
      <c r="A266" s="3">
        <v>174</v>
      </c>
      <c r="B266" s="3">
        <v>265</v>
      </c>
      <c r="C266" s="3">
        <v>2009</v>
      </c>
      <c r="D266" s="3" t="s">
        <v>17</v>
      </c>
      <c r="E266" s="3" t="s">
        <v>47</v>
      </c>
      <c r="F266" s="3">
        <v>1</v>
      </c>
      <c r="G266" s="3">
        <v>20</v>
      </c>
      <c r="H266" s="3">
        <v>4</v>
      </c>
      <c r="K266" s="3">
        <v>1</v>
      </c>
      <c r="O266" s="3" t="s">
        <v>183</v>
      </c>
    </row>
    <row r="267" spans="1:15">
      <c r="A267" s="3">
        <v>173</v>
      </c>
      <c r="B267" s="3">
        <v>266</v>
      </c>
      <c r="C267" s="3">
        <v>2009</v>
      </c>
      <c r="D267" s="3" t="s">
        <v>29</v>
      </c>
      <c r="E267" s="3" t="s">
        <v>181</v>
      </c>
      <c r="F267" s="3">
        <v>1</v>
      </c>
      <c r="G267" s="3">
        <v>12</v>
      </c>
      <c r="H267" s="3">
        <v>4</v>
      </c>
      <c r="J267" s="3">
        <v>1</v>
      </c>
      <c r="M267" s="3">
        <v>1</v>
      </c>
      <c r="O267" s="3" t="s">
        <v>182</v>
      </c>
    </row>
    <row r="268" spans="1:15">
      <c r="A268" s="3">
        <v>172</v>
      </c>
      <c r="B268" s="3">
        <v>267</v>
      </c>
      <c r="C268" s="3">
        <v>2009</v>
      </c>
      <c r="D268" s="3" t="s">
        <v>29</v>
      </c>
      <c r="E268" s="3" t="s">
        <v>22</v>
      </c>
      <c r="F268" s="3">
        <v>1</v>
      </c>
      <c r="G268" s="3">
        <v>11</v>
      </c>
      <c r="H268" s="3">
        <v>5</v>
      </c>
    </row>
    <row r="269" spans="1:15">
      <c r="A269" s="3">
        <v>175</v>
      </c>
      <c r="B269" s="3">
        <v>268</v>
      </c>
      <c r="C269" s="3">
        <v>2009</v>
      </c>
      <c r="D269" s="3" t="s">
        <v>226</v>
      </c>
      <c r="E269" s="3" t="s">
        <v>104</v>
      </c>
      <c r="F269" s="3">
        <v>31</v>
      </c>
      <c r="G269" s="3">
        <v>109</v>
      </c>
      <c r="H269" s="3" t="s">
        <v>171</v>
      </c>
      <c r="J269" s="3">
        <v>5</v>
      </c>
      <c r="K269" s="3">
        <v>2</v>
      </c>
      <c r="M269" s="3">
        <v>1</v>
      </c>
      <c r="O269" s="3" t="s">
        <v>184</v>
      </c>
    </row>
    <row r="270" spans="1:15">
      <c r="A270" s="3">
        <v>342</v>
      </c>
      <c r="B270" s="3">
        <v>269</v>
      </c>
      <c r="C270" s="3">
        <v>2010</v>
      </c>
      <c r="D270" s="3" t="s">
        <v>15</v>
      </c>
      <c r="E270" s="3" t="s">
        <v>85</v>
      </c>
      <c r="F270" s="3">
        <v>2</v>
      </c>
      <c r="G270" s="3">
        <v>3</v>
      </c>
      <c r="H270" s="3">
        <v>5</v>
      </c>
    </row>
    <row r="271" spans="1:15">
      <c r="A271" s="3">
        <v>343</v>
      </c>
      <c r="B271" s="3">
        <v>270</v>
      </c>
      <c r="C271" s="3">
        <v>2010</v>
      </c>
      <c r="D271" s="3" t="s">
        <v>17</v>
      </c>
      <c r="E271" s="3" t="s">
        <v>52</v>
      </c>
      <c r="F271" s="3">
        <v>1</v>
      </c>
      <c r="G271" s="3">
        <v>27</v>
      </c>
      <c r="H271" s="3">
        <v>2</v>
      </c>
    </row>
    <row r="272" spans="1:15">
      <c r="A272" s="3">
        <v>345</v>
      </c>
      <c r="B272" s="3">
        <v>271</v>
      </c>
      <c r="C272" s="3">
        <v>2010</v>
      </c>
      <c r="D272" s="3" t="s">
        <v>17</v>
      </c>
      <c r="E272" s="3" t="s">
        <v>69</v>
      </c>
      <c r="F272" s="3">
        <v>1</v>
      </c>
      <c r="G272" s="3">
        <v>15</v>
      </c>
      <c r="H272" s="3">
        <v>3</v>
      </c>
      <c r="L272" s="3">
        <v>1</v>
      </c>
      <c r="O272" s="3" t="s">
        <v>285</v>
      </c>
    </row>
    <row r="273" spans="1:15">
      <c r="A273" s="3">
        <v>352</v>
      </c>
      <c r="B273" s="3">
        <v>272</v>
      </c>
      <c r="C273" s="3">
        <v>2010</v>
      </c>
      <c r="D273" s="3" t="s">
        <v>46</v>
      </c>
      <c r="E273" s="3" t="s">
        <v>20</v>
      </c>
      <c r="F273" s="3">
        <v>1</v>
      </c>
      <c r="G273" s="3">
        <v>17</v>
      </c>
      <c r="H273" s="3">
        <v>3</v>
      </c>
    </row>
    <row r="274" spans="1:15">
      <c r="A274" s="3">
        <v>347</v>
      </c>
      <c r="B274" s="3">
        <v>273</v>
      </c>
      <c r="C274" s="3">
        <v>2010</v>
      </c>
      <c r="D274" s="3" t="s">
        <v>32</v>
      </c>
      <c r="E274" s="3" t="s">
        <v>149</v>
      </c>
      <c r="F274" s="3">
        <v>2</v>
      </c>
      <c r="G274" s="3">
        <v>43</v>
      </c>
      <c r="H274" s="3">
        <v>3</v>
      </c>
      <c r="I274" s="3">
        <v>1</v>
      </c>
    </row>
    <row r="275" spans="1:15">
      <c r="A275" s="3">
        <v>349</v>
      </c>
      <c r="B275" s="3">
        <v>274</v>
      </c>
      <c r="C275" s="3">
        <v>2010</v>
      </c>
      <c r="D275" s="3" t="s">
        <v>32</v>
      </c>
      <c r="E275" s="3" t="s">
        <v>288</v>
      </c>
      <c r="F275" s="3">
        <v>9</v>
      </c>
      <c r="G275" s="3">
        <v>121</v>
      </c>
      <c r="H275" s="3">
        <v>3</v>
      </c>
      <c r="I275" s="3">
        <v>2</v>
      </c>
      <c r="K275" s="3">
        <v>1</v>
      </c>
    </row>
    <row r="276" spans="1:15">
      <c r="A276" s="3">
        <v>344</v>
      </c>
      <c r="B276" s="3">
        <v>275</v>
      </c>
      <c r="C276" s="3">
        <v>2010</v>
      </c>
      <c r="D276" s="3" t="s">
        <v>32</v>
      </c>
      <c r="E276" s="3" t="s">
        <v>85</v>
      </c>
      <c r="F276" s="3">
        <v>2</v>
      </c>
      <c r="G276" s="3">
        <v>75</v>
      </c>
      <c r="H276" s="3">
        <v>5</v>
      </c>
      <c r="I276" s="3">
        <v>1</v>
      </c>
      <c r="K276" s="3">
        <v>1</v>
      </c>
      <c r="L276" s="3">
        <v>1</v>
      </c>
      <c r="O276" s="3" t="s">
        <v>270</v>
      </c>
    </row>
    <row r="277" spans="1:15">
      <c r="A277" s="3">
        <v>346</v>
      </c>
      <c r="B277" s="3">
        <v>276</v>
      </c>
      <c r="C277" s="3">
        <v>2010</v>
      </c>
      <c r="D277" s="3" t="s">
        <v>32</v>
      </c>
      <c r="E277" s="3" t="s">
        <v>113</v>
      </c>
      <c r="F277" s="3">
        <v>1</v>
      </c>
      <c r="G277" s="3">
        <v>46</v>
      </c>
      <c r="H277" s="3">
        <v>3</v>
      </c>
      <c r="L277" s="3">
        <v>1</v>
      </c>
      <c r="O277" s="3" t="s">
        <v>286</v>
      </c>
    </row>
    <row r="278" spans="1:15">
      <c r="A278" s="3">
        <v>340</v>
      </c>
      <c r="B278" s="3">
        <v>277</v>
      </c>
      <c r="C278" s="3">
        <v>2010</v>
      </c>
      <c r="D278" s="3" t="s">
        <v>40</v>
      </c>
      <c r="E278" s="3" t="s">
        <v>293</v>
      </c>
      <c r="F278" s="3">
        <v>3</v>
      </c>
      <c r="G278" s="3">
        <v>15</v>
      </c>
      <c r="H278" s="3">
        <v>3</v>
      </c>
      <c r="L278" s="3" t="s">
        <v>281</v>
      </c>
    </row>
    <row r="279" spans="1:15">
      <c r="A279" s="3">
        <v>341</v>
      </c>
      <c r="B279" s="3">
        <v>278</v>
      </c>
      <c r="C279" s="3">
        <v>2010</v>
      </c>
      <c r="D279" s="3" t="s">
        <v>34</v>
      </c>
      <c r="E279" s="3" t="s">
        <v>283</v>
      </c>
      <c r="F279" s="3">
        <v>5</v>
      </c>
      <c r="G279" s="3">
        <v>22</v>
      </c>
      <c r="H279" s="3">
        <v>4</v>
      </c>
      <c r="O279" s="3" t="s">
        <v>284</v>
      </c>
    </row>
    <row r="280" spans="1:15">
      <c r="A280" s="3">
        <v>351</v>
      </c>
      <c r="B280" s="3">
        <v>279</v>
      </c>
      <c r="C280" s="3">
        <v>2010</v>
      </c>
      <c r="D280" s="3" t="s">
        <v>34</v>
      </c>
      <c r="E280" s="3" t="s">
        <v>59</v>
      </c>
      <c r="F280" s="3">
        <v>2</v>
      </c>
      <c r="G280" s="3">
        <v>12</v>
      </c>
      <c r="H280" s="3" t="s">
        <v>291</v>
      </c>
      <c r="O280" s="3" t="s">
        <v>290</v>
      </c>
    </row>
    <row r="281" spans="1:15">
      <c r="A281" s="3">
        <v>348</v>
      </c>
      <c r="B281" s="3">
        <v>280</v>
      </c>
      <c r="C281" s="3">
        <v>2010</v>
      </c>
      <c r="D281" s="3" t="s">
        <v>29</v>
      </c>
      <c r="E281" s="3" t="s">
        <v>52</v>
      </c>
      <c r="F281" s="3">
        <v>1</v>
      </c>
      <c r="G281" s="3">
        <v>31</v>
      </c>
      <c r="H281" s="3">
        <v>4</v>
      </c>
      <c r="I281" s="3">
        <v>1</v>
      </c>
      <c r="O281" s="3" t="s">
        <v>287</v>
      </c>
    </row>
    <row r="282" spans="1:15">
      <c r="A282" s="3">
        <v>350</v>
      </c>
      <c r="B282" s="3">
        <v>281</v>
      </c>
      <c r="C282" s="3">
        <v>2010</v>
      </c>
      <c r="D282" s="3" t="s">
        <v>29</v>
      </c>
      <c r="E282" s="3" t="s">
        <v>289</v>
      </c>
      <c r="F282" s="3">
        <v>1</v>
      </c>
      <c r="G282" s="3">
        <v>6</v>
      </c>
      <c r="H282" s="3">
        <v>5</v>
      </c>
      <c r="O282" s="3" t="s">
        <v>70</v>
      </c>
    </row>
    <row r="283" spans="1:15">
      <c r="A283" s="3">
        <v>353</v>
      </c>
      <c r="B283" s="3">
        <v>282</v>
      </c>
      <c r="C283" s="3">
        <v>2010</v>
      </c>
      <c r="D283" s="3" t="s">
        <v>226</v>
      </c>
      <c r="E283" s="3" t="s">
        <v>226</v>
      </c>
      <c r="F283" s="3">
        <v>22</v>
      </c>
      <c r="G283" s="3">
        <v>45</v>
      </c>
      <c r="H283" s="3">
        <v>3</v>
      </c>
      <c r="I283" s="3">
        <v>1</v>
      </c>
      <c r="J283" s="3">
        <v>3</v>
      </c>
    </row>
    <row r="284" spans="1:15">
      <c r="A284" s="3">
        <v>396</v>
      </c>
      <c r="B284" s="3">
        <v>283</v>
      </c>
      <c r="C284" s="3">
        <v>2011</v>
      </c>
      <c r="D284" s="3" t="s">
        <v>17</v>
      </c>
      <c r="E284" s="3" t="s">
        <v>223</v>
      </c>
      <c r="F284" s="3">
        <v>2</v>
      </c>
      <c r="G284" s="3">
        <v>13</v>
      </c>
      <c r="H284" s="3">
        <v>3</v>
      </c>
    </row>
    <row r="285" spans="1:15">
      <c r="A285" s="3">
        <v>387</v>
      </c>
      <c r="B285" s="3">
        <v>284</v>
      </c>
      <c r="C285" s="3">
        <v>2011</v>
      </c>
      <c r="D285" s="3" t="s">
        <v>32</v>
      </c>
      <c r="E285" s="3" t="s">
        <v>113</v>
      </c>
      <c r="F285" s="3">
        <v>3</v>
      </c>
      <c r="G285" s="3">
        <v>45</v>
      </c>
      <c r="H285" s="3">
        <v>3</v>
      </c>
      <c r="L285" s="3">
        <v>3</v>
      </c>
    </row>
    <row r="286" spans="1:15">
      <c r="A286" s="3">
        <v>393</v>
      </c>
      <c r="B286" s="3">
        <v>285</v>
      </c>
      <c r="C286" s="3">
        <v>2011</v>
      </c>
      <c r="D286" s="3" t="s">
        <v>40</v>
      </c>
      <c r="E286" s="3" t="s">
        <v>244</v>
      </c>
      <c r="F286" s="3">
        <v>4</v>
      </c>
      <c r="G286" s="3">
        <v>10</v>
      </c>
      <c r="H286" s="3">
        <v>4</v>
      </c>
      <c r="L286" s="3">
        <v>4</v>
      </c>
      <c r="M286" s="3">
        <v>1</v>
      </c>
    </row>
    <row r="287" spans="1:15">
      <c r="A287" s="3">
        <v>391</v>
      </c>
      <c r="B287" s="3">
        <v>286</v>
      </c>
      <c r="C287" s="3">
        <v>2011</v>
      </c>
      <c r="D287" s="3" t="s">
        <v>34</v>
      </c>
      <c r="E287" s="3" t="s">
        <v>255</v>
      </c>
      <c r="F287" s="3">
        <v>1</v>
      </c>
      <c r="G287" s="3">
        <v>2</v>
      </c>
      <c r="H287" s="3">
        <v>5</v>
      </c>
      <c r="O287" s="3" t="s">
        <v>310</v>
      </c>
    </row>
    <row r="288" spans="1:15">
      <c r="A288" s="3">
        <v>397</v>
      </c>
      <c r="B288" s="3">
        <v>287</v>
      </c>
      <c r="C288" s="3">
        <v>2011</v>
      </c>
      <c r="D288" s="3" t="s">
        <v>34</v>
      </c>
      <c r="E288" s="3" t="s">
        <v>77</v>
      </c>
      <c r="F288" s="3">
        <v>1</v>
      </c>
      <c r="G288" s="3">
        <v>5</v>
      </c>
      <c r="H288" s="3">
        <v>3</v>
      </c>
      <c r="K288" s="3">
        <v>1</v>
      </c>
      <c r="L288" s="3">
        <v>1</v>
      </c>
      <c r="O288" s="3" t="s">
        <v>314</v>
      </c>
    </row>
    <row r="289" spans="1:15">
      <c r="A289" s="3">
        <v>388</v>
      </c>
      <c r="B289" s="3">
        <v>288</v>
      </c>
      <c r="C289" s="3">
        <v>2011</v>
      </c>
      <c r="D289" s="3" t="s">
        <v>34</v>
      </c>
      <c r="E289" s="3" t="s">
        <v>20</v>
      </c>
      <c r="F289" s="3">
        <v>6</v>
      </c>
      <c r="G289" s="3">
        <v>18</v>
      </c>
      <c r="H289" s="3">
        <v>3</v>
      </c>
      <c r="O289" s="3" t="s">
        <v>309</v>
      </c>
    </row>
    <row r="290" spans="1:15">
      <c r="A290" s="3">
        <v>389</v>
      </c>
      <c r="B290" s="3">
        <v>289</v>
      </c>
      <c r="C290" s="3">
        <v>2011</v>
      </c>
      <c r="D290" s="3" t="s">
        <v>34</v>
      </c>
      <c r="E290" s="3" t="s">
        <v>78</v>
      </c>
      <c r="F290" s="3">
        <v>1</v>
      </c>
      <c r="G290" s="3">
        <v>5</v>
      </c>
      <c r="H290" s="3">
        <v>3</v>
      </c>
      <c r="L290" s="3">
        <v>1</v>
      </c>
    </row>
    <row r="291" spans="1:15">
      <c r="A291" s="3">
        <v>395</v>
      </c>
      <c r="B291" s="3">
        <v>290</v>
      </c>
      <c r="C291" s="3">
        <v>2011</v>
      </c>
      <c r="D291" s="3" t="s">
        <v>29</v>
      </c>
      <c r="E291" s="3" t="s">
        <v>69</v>
      </c>
      <c r="F291" s="3">
        <v>1</v>
      </c>
      <c r="G291" s="3">
        <v>14</v>
      </c>
      <c r="H291" s="3">
        <v>5</v>
      </c>
      <c r="L291" s="3">
        <v>1</v>
      </c>
      <c r="O291" s="3" t="s">
        <v>313</v>
      </c>
    </row>
    <row r="292" spans="1:15">
      <c r="A292" s="3">
        <v>390</v>
      </c>
      <c r="B292" s="3">
        <v>291</v>
      </c>
      <c r="C292" s="3">
        <v>2011</v>
      </c>
      <c r="D292" s="3" t="s">
        <v>29</v>
      </c>
      <c r="E292" s="3" t="s">
        <v>246</v>
      </c>
      <c r="F292" s="3">
        <v>1</v>
      </c>
      <c r="G292" s="3">
        <v>3</v>
      </c>
      <c r="H292" s="3">
        <v>4</v>
      </c>
      <c r="L292" s="3">
        <v>1</v>
      </c>
      <c r="O292" s="3" t="s">
        <v>311</v>
      </c>
    </row>
    <row r="293" spans="1:15">
      <c r="A293" s="3">
        <v>394</v>
      </c>
      <c r="B293" s="3">
        <v>292</v>
      </c>
      <c r="C293" s="3">
        <v>2011</v>
      </c>
      <c r="D293" s="3" t="s">
        <v>29</v>
      </c>
      <c r="E293" s="3" t="s">
        <v>86</v>
      </c>
      <c r="F293" s="3">
        <v>1</v>
      </c>
      <c r="G293" s="3">
        <v>10</v>
      </c>
      <c r="H293" s="3">
        <v>4</v>
      </c>
      <c r="L293" s="3">
        <v>1</v>
      </c>
      <c r="O293" s="3" t="s">
        <v>312</v>
      </c>
    </row>
    <row r="294" spans="1:15">
      <c r="A294" s="3">
        <v>392</v>
      </c>
      <c r="B294" s="3">
        <v>293</v>
      </c>
      <c r="C294" s="3">
        <v>2011</v>
      </c>
      <c r="D294" s="3" t="s">
        <v>226</v>
      </c>
      <c r="E294" s="3" t="s">
        <v>226</v>
      </c>
      <c r="F294" s="3">
        <v>47</v>
      </c>
      <c r="G294" s="3">
        <v>85</v>
      </c>
      <c r="H294" s="3">
        <v>2</v>
      </c>
      <c r="L294" s="3">
        <v>47</v>
      </c>
    </row>
    <row r="295" spans="1:15">
      <c r="A295" s="3">
        <v>35</v>
      </c>
      <c r="B295" s="3">
        <v>294</v>
      </c>
      <c r="C295" s="4">
        <v>2012</v>
      </c>
      <c r="D295" s="3" t="s">
        <v>29</v>
      </c>
      <c r="E295" s="3" t="s">
        <v>91</v>
      </c>
      <c r="F295" s="3">
        <v>1</v>
      </c>
      <c r="G295" s="3">
        <v>3</v>
      </c>
      <c r="H295" s="3">
        <v>2</v>
      </c>
      <c r="O295" s="3" t="s">
        <v>61</v>
      </c>
    </row>
    <row r="296" spans="1:15">
      <c r="A296" s="3">
        <v>32</v>
      </c>
      <c r="B296" s="3">
        <v>295</v>
      </c>
      <c r="C296" s="4">
        <v>2012</v>
      </c>
      <c r="D296" s="3" t="s">
        <v>29</v>
      </c>
      <c r="E296" s="3" t="s">
        <v>58</v>
      </c>
      <c r="F296" s="3">
        <v>1</v>
      </c>
      <c r="G296" s="3">
        <v>4</v>
      </c>
      <c r="H296" s="3">
        <v>5</v>
      </c>
      <c r="I296" s="3">
        <v>1</v>
      </c>
      <c r="L296" s="3">
        <v>1</v>
      </c>
      <c r="M296" s="3">
        <v>1</v>
      </c>
    </row>
    <row r="297" spans="1:15">
      <c r="A297" s="3">
        <v>34</v>
      </c>
      <c r="B297" s="3">
        <v>296</v>
      </c>
      <c r="C297" s="4">
        <v>2012</v>
      </c>
      <c r="D297" s="3" t="s">
        <v>29</v>
      </c>
      <c r="E297" s="3" t="s">
        <v>59</v>
      </c>
      <c r="F297" s="3">
        <v>3</v>
      </c>
      <c r="G297" s="3">
        <v>7</v>
      </c>
      <c r="H297" s="3">
        <v>5</v>
      </c>
      <c r="I297" s="3">
        <v>4</v>
      </c>
      <c r="O297" s="3" t="s">
        <v>60</v>
      </c>
    </row>
    <row r="298" spans="1:15">
      <c r="A298" s="3">
        <v>33</v>
      </c>
      <c r="B298" s="3">
        <v>297</v>
      </c>
      <c r="C298" s="4">
        <v>2012</v>
      </c>
      <c r="D298" s="3" t="s">
        <v>226</v>
      </c>
      <c r="E298" s="3" t="s">
        <v>226</v>
      </c>
      <c r="F298" s="3">
        <v>6</v>
      </c>
      <c r="G298" s="3">
        <v>14</v>
      </c>
      <c r="H298" s="3">
        <v>5</v>
      </c>
      <c r="I298" s="3">
        <v>4</v>
      </c>
    </row>
    <row r="299" spans="1:15">
      <c r="A299" s="3">
        <v>36</v>
      </c>
      <c r="B299" s="3">
        <v>298</v>
      </c>
      <c r="C299" s="4">
        <v>2013</v>
      </c>
      <c r="D299" s="3" t="s">
        <v>226</v>
      </c>
      <c r="E299" s="3" t="s">
        <v>42</v>
      </c>
      <c r="F299" s="3">
        <v>15</v>
      </c>
      <c r="G299" s="3">
        <v>45</v>
      </c>
      <c r="H299" s="3">
        <v>4</v>
      </c>
      <c r="I299" s="3">
        <v>1</v>
      </c>
      <c r="M299" s="3">
        <v>3</v>
      </c>
      <c r="O299" s="3" t="s">
        <v>51</v>
      </c>
    </row>
    <row r="300" spans="1:15">
      <c r="A300" s="3">
        <v>168</v>
      </c>
      <c r="B300" s="3">
        <v>299</v>
      </c>
      <c r="C300" s="3">
        <v>2014</v>
      </c>
      <c r="D300" s="3" t="s">
        <v>34</v>
      </c>
      <c r="E300" s="3" t="s">
        <v>20</v>
      </c>
      <c r="F300" s="3">
        <v>1</v>
      </c>
      <c r="G300" s="3">
        <v>2</v>
      </c>
      <c r="H300" s="3">
        <v>4</v>
      </c>
      <c r="O300" s="3" t="s">
        <v>106</v>
      </c>
    </row>
    <row r="301" spans="1:15">
      <c r="A301" s="3">
        <v>169</v>
      </c>
      <c r="B301" s="3">
        <v>300</v>
      </c>
      <c r="C301" s="3">
        <v>2014</v>
      </c>
      <c r="D301" s="3" t="s">
        <v>226</v>
      </c>
      <c r="E301" s="3" t="s">
        <v>104</v>
      </c>
      <c r="F301" s="3">
        <v>18</v>
      </c>
      <c r="G301" s="3">
        <v>46</v>
      </c>
      <c r="H301" s="3" t="s">
        <v>122</v>
      </c>
      <c r="I301" s="3">
        <v>1</v>
      </c>
      <c r="J301" s="3">
        <v>1</v>
      </c>
    </row>
    <row r="302" spans="1:15">
      <c r="A302" s="3">
        <v>126</v>
      </c>
      <c r="B302" s="3">
        <v>301</v>
      </c>
      <c r="C302" s="3">
        <v>2015</v>
      </c>
      <c r="D302" s="3" t="s">
        <v>142</v>
      </c>
      <c r="E302" s="3" t="s">
        <v>143</v>
      </c>
      <c r="F302" s="3">
        <v>1</v>
      </c>
      <c r="G302" s="3">
        <v>112</v>
      </c>
      <c r="H302" s="3">
        <v>5</v>
      </c>
      <c r="O302" s="3" t="s">
        <v>144</v>
      </c>
    </row>
    <row r="303" spans="1:15">
      <c r="A303" s="3">
        <v>127</v>
      </c>
      <c r="B303" s="3">
        <v>302</v>
      </c>
      <c r="C303" s="3">
        <v>2015</v>
      </c>
      <c r="D303" s="3" t="s">
        <v>46</v>
      </c>
      <c r="E303" s="3" t="s">
        <v>20</v>
      </c>
      <c r="F303" s="3">
        <v>1</v>
      </c>
      <c r="G303" s="3">
        <v>10</v>
      </c>
      <c r="H303" s="3">
        <v>5</v>
      </c>
      <c r="L303" s="3">
        <v>1</v>
      </c>
    </row>
    <row r="304" spans="1:15">
      <c r="A304" s="3">
        <v>128</v>
      </c>
      <c r="B304" s="3">
        <v>303</v>
      </c>
      <c r="C304" s="3">
        <v>2015</v>
      </c>
      <c r="D304" s="3" t="s">
        <v>29</v>
      </c>
      <c r="E304" s="3" t="s">
        <v>138</v>
      </c>
      <c r="F304" s="3">
        <v>1</v>
      </c>
      <c r="G304" s="3">
        <v>7</v>
      </c>
      <c r="H304" s="3">
        <v>5</v>
      </c>
      <c r="O304" s="3" t="s">
        <v>145</v>
      </c>
    </row>
    <row r="305" spans="1:15">
      <c r="A305" s="3">
        <v>125</v>
      </c>
      <c r="B305" s="3">
        <v>304</v>
      </c>
      <c r="C305" s="3">
        <v>2015</v>
      </c>
      <c r="D305" s="3" t="s">
        <v>29</v>
      </c>
      <c r="E305" s="3" t="s">
        <v>69</v>
      </c>
      <c r="F305" s="3">
        <v>1</v>
      </c>
      <c r="G305" s="3">
        <v>8</v>
      </c>
      <c r="H305" s="3">
        <v>5</v>
      </c>
      <c r="J305" s="3">
        <v>1</v>
      </c>
    </row>
    <row r="306" spans="1:15">
      <c r="A306" s="3">
        <v>124</v>
      </c>
      <c r="B306" s="3">
        <v>305</v>
      </c>
      <c r="C306" s="3">
        <v>2015</v>
      </c>
      <c r="D306" s="3" t="s">
        <v>29</v>
      </c>
      <c r="E306" s="3" t="s">
        <v>139</v>
      </c>
      <c r="F306" s="3">
        <v>1</v>
      </c>
      <c r="G306" s="3">
        <v>2</v>
      </c>
      <c r="H306" s="3">
        <v>5</v>
      </c>
      <c r="O306" s="3" t="s">
        <v>140</v>
      </c>
    </row>
    <row r="307" spans="1:15">
      <c r="A307" s="3">
        <v>123</v>
      </c>
      <c r="B307" s="3">
        <v>306</v>
      </c>
      <c r="C307" s="3">
        <v>2015</v>
      </c>
      <c r="D307" s="3" t="s">
        <v>37</v>
      </c>
      <c r="E307" s="3" t="s">
        <v>138</v>
      </c>
      <c r="F307" s="3">
        <v>2</v>
      </c>
      <c r="G307" s="3">
        <v>2</v>
      </c>
      <c r="H307" s="3">
        <v>5</v>
      </c>
      <c r="L307" s="3">
        <v>2</v>
      </c>
      <c r="M307" s="3">
        <v>2</v>
      </c>
      <c r="O307" s="3" t="s">
        <v>141</v>
      </c>
    </row>
    <row r="308" spans="1:15">
      <c r="A308" s="3">
        <v>129</v>
      </c>
      <c r="B308" s="3">
        <v>307</v>
      </c>
      <c r="C308" s="3">
        <v>2015</v>
      </c>
      <c r="D308" s="3" t="s">
        <v>226</v>
      </c>
      <c r="E308" s="3" t="s">
        <v>104</v>
      </c>
      <c r="F308" s="3">
        <v>70</v>
      </c>
      <c r="G308" s="3">
        <v>435</v>
      </c>
      <c r="H308" s="3" t="s">
        <v>122</v>
      </c>
      <c r="I308" s="3">
        <v>12</v>
      </c>
      <c r="J308" s="3">
        <v>6</v>
      </c>
      <c r="K308" s="3">
        <v>4</v>
      </c>
      <c r="L308" s="3">
        <v>2</v>
      </c>
      <c r="M308" s="3">
        <v>5</v>
      </c>
      <c r="O308" s="3" t="s">
        <v>146</v>
      </c>
    </row>
    <row r="309" spans="1:15">
      <c r="A309" s="3">
        <v>91</v>
      </c>
      <c r="B309" s="3">
        <v>308</v>
      </c>
      <c r="C309" s="3">
        <v>2016</v>
      </c>
      <c r="D309" s="3" t="s">
        <v>226</v>
      </c>
      <c r="E309" s="3" t="s">
        <v>104</v>
      </c>
      <c r="F309" s="3">
        <v>8</v>
      </c>
      <c r="G309" s="3">
        <v>27</v>
      </c>
      <c r="H309" s="3">
        <v>4</v>
      </c>
      <c r="O309" s="3" t="s">
        <v>105</v>
      </c>
    </row>
    <row r="310" spans="1:15">
      <c r="A310" s="3">
        <v>518</v>
      </c>
      <c r="B310" s="3">
        <v>309</v>
      </c>
      <c r="C310" s="3">
        <v>2017</v>
      </c>
      <c r="D310" s="3" t="s">
        <v>29</v>
      </c>
      <c r="E310" s="3" t="s">
        <v>113</v>
      </c>
      <c r="F310" s="3">
        <v>1</v>
      </c>
      <c r="G310" s="3">
        <v>9</v>
      </c>
      <c r="H310" s="3">
        <v>4</v>
      </c>
      <c r="K310" s="3">
        <v>1</v>
      </c>
    </row>
    <row r="311" spans="1:15">
      <c r="A311" s="3">
        <v>519</v>
      </c>
      <c r="B311" s="3">
        <v>310</v>
      </c>
      <c r="C311" s="3">
        <v>2017</v>
      </c>
      <c r="D311" s="3" t="s">
        <v>226</v>
      </c>
      <c r="E311" s="3" t="s">
        <v>226</v>
      </c>
      <c r="F311" s="3">
        <v>12</v>
      </c>
      <c r="G311" s="3">
        <v>31</v>
      </c>
      <c r="H311" s="3">
        <v>3</v>
      </c>
      <c r="J311" s="3">
        <v>1</v>
      </c>
      <c r="K311" s="3">
        <v>2</v>
      </c>
    </row>
    <row r="312" spans="1:15">
      <c r="A312" s="3">
        <v>366</v>
      </c>
      <c r="B312" s="3">
        <v>311</v>
      </c>
      <c r="C312" s="3">
        <v>2018</v>
      </c>
      <c r="D312" s="3" t="s">
        <v>17</v>
      </c>
      <c r="E312" s="3" t="s">
        <v>223</v>
      </c>
      <c r="F312" s="3">
        <v>2</v>
      </c>
      <c r="G312" s="3">
        <v>21</v>
      </c>
      <c r="H312" s="3">
        <v>4</v>
      </c>
      <c r="K312" s="3">
        <v>1</v>
      </c>
    </row>
    <row r="313" spans="1:15">
      <c r="A313" s="3">
        <v>372</v>
      </c>
      <c r="B313" s="3">
        <v>312</v>
      </c>
      <c r="C313" s="3">
        <v>2018</v>
      </c>
      <c r="D313" s="3" t="s">
        <v>17</v>
      </c>
      <c r="E313" s="3" t="s">
        <v>232</v>
      </c>
      <c r="F313" s="3">
        <v>1</v>
      </c>
      <c r="G313" s="3">
        <v>12</v>
      </c>
      <c r="H313" s="3">
        <v>3</v>
      </c>
      <c r="L313" s="3">
        <v>1</v>
      </c>
    </row>
    <row r="314" spans="1:15">
      <c r="A314" s="3">
        <v>362</v>
      </c>
      <c r="B314" s="3">
        <v>313</v>
      </c>
      <c r="C314" s="3">
        <v>2018</v>
      </c>
      <c r="D314" s="3" t="s">
        <v>235</v>
      </c>
      <c r="E314" s="3" t="s">
        <v>79</v>
      </c>
      <c r="F314" s="3">
        <v>1</v>
      </c>
      <c r="G314" s="3">
        <v>32</v>
      </c>
      <c r="H314" s="3">
        <v>3</v>
      </c>
    </row>
    <row r="315" spans="1:15">
      <c r="A315" s="3">
        <v>360</v>
      </c>
      <c r="B315" s="3">
        <v>314</v>
      </c>
      <c r="C315" s="3">
        <v>2018</v>
      </c>
      <c r="D315" s="3" t="s">
        <v>32</v>
      </c>
      <c r="E315" s="3" t="s">
        <v>296</v>
      </c>
      <c r="F315" s="3">
        <v>1</v>
      </c>
      <c r="G315" s="3">
        <v>9</v>
      </c>
      <c r="H315" s="3">
        <v>4</v>
      </c>
      <c r="L315" s="3">
        <v>1</v>
      </c>
      <c r="O315" s="3" t="s">
        <v>295</v>
      </c>
    </row>
    <row r="316" spans="1:15">
      <c r="A316" s="3">
        <v>367</v>
      </c>
      <c r="B316" s="3">
        <v>315</v>
      </c>
      <c r="C316" s="3">
        <v>2018</v>
      </c>
      <c r="D316" s="3" t="s">
        <v>32</v>
      </c>
      <c r="E316" s="3" t="s">
        <v>69</v>
      </c>
      <c r="F316" s="3">
        <v>1</v>
      </c>
      <c r="G316" s="3">
        <v>53</v>
      </c>
      <c r="H316" s="3">
        <v>3</v>
      </c>
      <c r="I316" s="3">
        <v>1</v>
      </c>
      <c r="L316" s="3">
        <v>1</v>
      </c>
    </row>
    <row r="317" spans="1:15">
      <c r="A317" s="3">
        <v>361</v>
      </c>
      <c r="B317" s="3">
        <v>316</v>
      </c>
      <c r="C317" s="3">
        <v>2018</v>
      </c>
      <c r="D317" s="3" t="s">
        <v>32</v>
      </c>
      <c r="E317" s="3" t="s">
        <v>246</v>
      </c>
      <c r="F317" s="3">
        <v>1</v>
      </c>
      <c r="G317" s="3">
        <v>8</v>
      </c>
      <c r="H317" s="3">
        <v>2</v>
      </c>
      <c r="L317" s="3">
        <v>1</v>
      </c>
    </row>
    <row r="318" spans="1:15">
      <c r="A318" s="3">
        <v>355</v>
      </c>
      <c r="B318" s="3">
        <v>317</v>
      </c>
      <c r="C318" s="3">
        <v>2018</v>
      </c>
      <c r="D318" s="3" t="s">
        <v>40</v>
      </c>
      <c r="E318" s="3" t="s">
        <v>198</v>
      </c>
      <c r="F318" s="3">
        <v>10</v>
      </c>
      <c r="G318" s="3">
        <v>28</v>
      </c>
      <c r="H318" s="3">
        <v>3</v>
      </c>
      <c r="I318" s="3">
        <v>1</v>
      </c>
      <c r="L318" s="3">
        <v>10</v>
      </c>
    </row>
    <row r="319" spans="1:15">
      <c r="A319" s="3">
        <v>359</v>
      </c>
      <c r="B319" s="3">
        <v>318</v>
      </c>
      <c r="C319" s="3">
        <v>2018</v>
      </c>
      <c r="D319" s="3" t="s">
        <v>40</v>
      </c>
      <c r="E319" s="3" t="s">
        <v>244</v>
      </c>
      <c r="F319" s="3">
        <v>6</v>
      </c>
      <c r="G319" s="3">
        <v>45</v>
      </c>
      <c r="H319" s="3">
        <v>4</v>
      </c>
      <c r="I319" s="3">
        <v>4</v>
      </c>
    </row>
    <row r="320" spans="1:15">
      <c r="A320" s="3">
        <v>365</v>
      </c>
      <c r="B320" s="3">
        <v>319</v>
      </c>
      <c r="C320" s="3">
        <v>2018</v>
      </c>
      <c r="D320" s="3" t="s">
        <v>40</v>
      </c>
      <c r="E320" s="3" t="s">
        <v>69</v>
      </c>
      <c r="F320" s="3">
        <v>1</v>
      </c>
      <c r="G320" s="3">
        <v>3</v>
      </c>
      <c r="H320" s="3">
        <v>4</v>
      </c>
      <c r="L320" s="3">
        <v>1</v>
      </c>
      <c r="O320" s="3" t="s">
        <v>299</v>
      </c>
    </row>
    <row r="321" spans="1:15">
      <c r="A321" s="3">
        <v>363</v>
      </c>
      <c r="B321" s="3">
        <v>320</v>
      </c>
      <c r="C321" s="3">
        <v>2018</v>
      </c>
      <c r="D321" s="3" t="s">
        <v>40</v>
      </c>
      <c r="E321" s="3" t="s">
        <v>297</v>
      </c>
      <c r="F321" s="3">
        <v>2</v>
      </c>
      <c r="G321" s="3">
        <v>13</v>
      </c>
      <c r="H321" s="3">
        <v>5</v>
      </c>
      <c r="O321" s="3" t="s">
        <v>298</v>
      </c>
    </row>
    <row r="322" spans="1:15">
      <c r="A322" s="3">
        <v>364</v>
      </c>
      <c r="B322" s="3">
        <v>321</v>
      </c>
      <c r="C322" s="3">
        <v>2018</v>
      </c>
      <c r="D322" s="3" t="s">
        <v>40</v>
      </c>
      <c r="E322" s="3" t="s">
        <v>85</v>
      </c>
      <c r="F322" s="3">
        <v>2</v>
      </c>
      <c r="G322" s="3">
        <v>4</v>
      </c>
      <c r="H322" s="3">
        <v>5</v>
      </c>
      <c r="K322" s="3">
        <v>1</v>
      </c>
    </row>
    <row r="323" spans="1:15">
      <c r="A323" s="3">
        <v>371</v>
      </c>
      <c r="B323" s="3">
        <v>322</v>
      </c>
      <c r="C323" s="3">
        <v>2018</v>
      </c>
      <c r="D323" s="3" t="s">
        <v>40</v>
      </c>
      <c r="E323" s="3" t="s">
        <v>78</v>
      </c>
      <c r="F323" s="3">
        <v>1</v>
      </c>
      <c r="G323" s="3">
        <v>13</v>
      </c>
      <c r="H323" s="3">
        <v>3</v>
      </c>
      <c r="L323" s="3">
        <v>1</v>
      </c>
      <c r="O323" s="3" t="s">
        <v>301</v>
      </c>
    </row>
    <row r="324" spans="1:15">
      <c r="A324" s="3">
        <v>368</v>
      </c>
      <c r="B324" s="3">
        <v>323</v>
      </c>
      <c r="C324" s="3">
        <v>2018</v>
      </c>
      <c r="D324" s="3" t="s">
        <v>40</v>
      </c>
      <c r="E324" s="3" t="s">
        <v>113</v>
      </c>
      <c r="F324" s="3">
        <v>1</v>
      </c>
      <c r="G324" s="3">
        <v>10</v>
      </c>
      <c r="H324" s="3">
        <v>3</v>
      </c>
      <c r="L324" s="3">
        <v>1</v>
      </c>
    </row>
    <row r="325" spans="1:15">
      <c r="A325" s="3">
        <v>374</v>
      </c>
      <c r="B325" s="3">
        <v>324</v>
      </c>
      <c r="C325" s="3">
        <v>2018</v>
      </c>
      <c r="D325" s="3" t="s">
        <v>40</v>
      </c>
      <c r="E325" s="3" t="s">
        <v>113</v>
      </c>
      <c r="F325" s="3">
        <v>1</v>
      </c>
      <c r="G325" s="3">
        <v>7</v>
      </c>
      <c r="H325" s="3">
        <v>4</v>
      </c>
      <c r="L325" s="3">
        <v>1</v>
      </c>
    </row>
    <row r="326" spans="1:15">
      <c r="A326" s="3">
        <v>357</v>
      </c>
      <c r="B326" s="3">
        <v>325</v>
      </c>
      <c r="C326" s="3">
        <v>2018</v>
      </c>
      <c r="D326" s="3" t="s">
        <v>34</v>
      </c>
      <c r="E326" s="3" t="s">
        <v>71</v>
      </c>
      <c r="F326" s="3">
        <v>1</v>
      </c>
      <c r="G326" s="3">
        <v>14</v>
      </c>
      <c r="H326" s="3">
        <v>4</v>
      </c>
      <c r="J326" s="3">
        <v>1</v>
      </c>
      <c r="L326" s="3">
        <v>1</v>
      </c>
    </row>
    <row r="327" spans="1:15">
      <c r="A327" s="3">
        <v>369</v>
      </c>
      <c r="B327" s="3">
        <v>326</v>
      </c>
      <c r="C327" s="3">
        <v>2018</v>
      </c>
      <c r="D327" s="3" t="s">
        <v>34</v>
      </c>
      <c r="E327" s="3" t="s">
        <v>58</v>
      </c>
      <c r="F327" s="3">
        <v>1</v>
      </c>
      <c r="G327" s="3">
        <v>12</v>
      </c>
      <c r="H327" s="3">
        <v>4</v>
      </c>
      <c r="L327" s="3">
        <v>1</v>
      </c>
    </row>
    <row r="328" spans="1:15">
      <c r="A328" s="3">
        <v>354</v>
      </c>
      <c r="B328" s="3">
        <v>327</v>
      </c>
      <c r="C328" s="3">
        <v>2018</v>
      </c>
      <c r="D328" s="3" t="s">
        <v>29</v>
      </c>
      <c r="E328" s="3" t="s">
        <v>52</v>
      </c>
      <c r="F328" s="3">
        <v>1</v>
      </c>
      <c r="G328" s="3">
        <v>4</v>
      </c>
      <c r="H328" s="3">
        <v>4</v>
      </c>
      <c r="O328" s="3" t="s">
        <v>53</v>
      </c>
    </row>
    <row r="329" spans="1:15">
      <c r="A329" s="3">
        <v>356</v>
      </c>
      <c r="B329" s="3">
        <v>328</v>
      </c>
      <c r="C329" s="3">
        <v>2018</v>
      </c>
      <c r="D329" s="3" t="s">
        <v>29</v>
      </c>
      <c r="E329" s="3" t="s">
        <v>52</v>
      </c>
      <c r="F329" s="3">
        <v>1</v>
      </c>
      <c r="G329" s="3">
        <v>16</v>
      </c>
      <c r="H329" s="3">
        <v>3</v>
      </c>
      <c r="O329" s="3" t="s">
        <v>294</v>
      </c>
    </row>
    <row r="330" spans="1:15">
      <c r="A330" s="3">
        <v>358</v>
      </c>
      <c r="B330" s="3">
        <v>329</v>
      </c>
      <c r="C330" s="3">
        <v>2018</v>
      </c>
      <c r="D330" s="3" t="s">
        <v>29</v>
      </c>
      <c r="E330" s="3" t="s">
        <v>232</v>
      </c>
      <c r="F330" s="3">
        <v>3</v>
      </c>
      <c r="G330" s="3">
        <v>7</v>
      </c>
      <c r="H330" s="3">
        <v>5</v>
      </c>
      <c r="I330" s="3">
        <v>1</v>
      </c>
    </row>
    <row r="331" spans="1:15">
      <c r="A331" s="3">
        <v>370</v>
      </c>
      <c r="B331" s="3">
        <v>330</v>
      </c>
      <c r="C331" s="3">
        <v>2018</v>
      </c>
      <c r="D331" s="3" t="s">
        <v>29</v>
      </c>
      <c r="E331" s="3" t="s">
        <v>69</v>
      </c>
      <c r="F331" s="3">
        <v>1</v>
      </c>
      <c r="G331" s="3">
        <v>8</v>
      </c>
      <c r="H331" s="3">
        <v>5</v>
      </c>
      <c r="I331" s="3">
        <v>1</v>
      </c>
      <c r="O331" s="3" t="s">
        <v>300</v>
      </c>
    </row>
    <row r="332" spans="1:15">
      <c r="A332" s="3">
        <v>373</v>
      </c>
      <c r="B332" s="3">
        <v>331</v>
      </c>
      <c r="C332" s="3">
        <v>2018</v>
      </c>
      <c r="D332" s="3" t="s">
        <v>226</v>
      </c>
      <c r="E332" s="3" t="s">
        <v>226</v>
      </c>
      <c r="F332" s="3">
        <v>116</v>
      </c>
      <c r="G332" s="3">
        <v>136</v>
      </c>
      <c r="H332" s="3">
        <v>3</v>
      </c>
      <c r="I332" s="3">
        <v>1</v>
      </c>
      <c r="N332" s="3">
        <v>1</v>
      </c>
      <c r="O332" s="3" t="s">
        <v>302</v>
      </c>
    </row>
    <row r="333" spans="1:15">
      <c r="A333" s="3">
        <v>385</v>
      </c>
      <c r="B333" s="3">
        <v>332</v>
      </c>
      <c r="C333" s="3">
        <v>2019</v>
      </c>
      <c r="D333" s="3" t="s">
        <v>17</v>
      </c>
      <c r="E333" s="3" t="s">
        <v>223</v>
      </c>
      <c r="F333" s="3">
        <v>1</v>
      </c>
      <c r="G333" s="3">
        <v>16</v>
      </c>
      <c r="H333" s="3">
        <v>5</v>
      </c>
    </row>
    <row r="334" spans="1:15">
      <c r="A334" s="3">
        <v>376</v>
      </c>
      <c r="B334" s="3">
        <v>333</v>
      </c>
      <c r="C334" s="3">
        <v>2019</v>
      </c>
      <c r="D334" s="3" t="s">
        <v>17</v>
      </c>
      <c r="E334" s="3" t="s">
        <v>69</v>
      </c>
      <c r="F334" s="3">
        <v>1</v>
      </c>
      <c r="G334" s="3">
        <v>68</v>
      </c>
      <c r="H334" s="3">
        <v>4</v>
      </c>
      <c r="I334" s="3">
        <v>1</v>
      </c>
      <c r="K334" s="3">
        <v>1</v>
      </c>
      <c r="L334" s="3">
        <v>1</v>
      </c>
      <c r="O334" s="3" t="s">
        <v>303</v>
      </c>
    </row>
    <row r="335" spans="1:15">
      <c r="A335" s="3">
        <v>378</v>
      </c>
      <c r="B335" s="3">
        <v>334</v>
      </c>
      <c r="C335" s="3">
        <v>2019</v>
      </c>
      <c r="D335" s="3" t="s">
        <v>17</v>
      </c>
      <c r="E335" s="3" t="s">
        <v>22</v>
      </c>
      <c r="F335" s="3">
        <v>1</v>
      </c>
      <c r="G335" s="3">
        <v>34</v>
      </c>
      <c r="H335" s="3">
        <v>3</v>
      </c>
      <c r="I335" s="3">
        <v>1</v>
      </c>
      <c r="L335" s="3">
        <v>1</v>
      </c>
      <c r="M335" s="3">
        <v>1</v>
      </c>
      <c r="O335" s="3" t="s">
        <v>304</v>
      </c>
    </row>
    <row r="336" spans="1:15">
      <c r="A336" s="3">
        <v>386</v>
      </c>
      <c r="B336" s="3">
        <v>335</v>
      </c>
      <c r="C336" s="3">
        <v>2019</v>
      </c>
      <c r="D336" s="3" t="s">
        <v>235</v>
      </c>
      <c r="E336" s="3" t="s">
        <v>30</v>
      </c>
      <c r="F336" s="3">
        <v>1</v>
      </c>
      <c r="G336" s="3">
        <v>54</v>
      </c>
      <c r="H336" s="3">
        <v>4</v>
      </c>
      <c r="L336" s="3">
        <v>1</v>
      </c>
      <c r="O336" s="3" t="s">
        <v>308</v>
      </c>
    </row>
    <row r="337" spans="1:15">
      <c r="A337" s="3">
        <v>377</v>
      </c>
      <c r="B337" s="3">
        <v>336</v>
      </c>
      <c r="C337" s="3">
        <v>2019</v>
      </c>
      <c r="D337" s="3" t="s">
        <v>235</v>
      </c>
      <c r="E337" s="3" t="s">
        <v>79</v>
      </c>
      <c r="F337" s="3">
        <v>1</v>
      </c>
      <c r="G337" s="3">
        <v>12</v>
      </c>
      <c r="H337" s="3">
        <v>4</v>
      </c>
    </row>
    <row r="338" spans="1:15">
      <c r="A338" s="3">
        <v>380</v>
      </c>
      <c r="B338" s="3">
        <v>337</v>
      </c>
      <c r="C338" s="3">
        <v>2019</v>
      </c>
      <c r="D338" s="3" t="s">
        <v>235</v>
      </c>
      <c r="E338" s="3" t="s">
        <v>20</v>
      </c>
      <c r="F338" s="3">
        <v>1</v>
      </c>
      <c r="G338" s="3">
        <v>49</v>
      </c>
      <c r="H338" s="3">
        <v>5</v>
      </c>
    </row>
    <row r="339" spans="1:15">
      <c r="A339" s="3">
        <v>383</v>
      </c>
      <c r="B339" s="3">
        <v>338</v>
      </c>
      <c r="C339" s="3">
        <v>2019</v>
      </c>
      <c r="D339" s="3" t="s">
        <v>34</v>
      </c>
      <c r="E339" s="3" t="s">
        <v>22</v>
      </c>
      <c r="F339" s="3">
        <v>1</v>
      </c>
      <c r="G339" s="3">
        <v>20</v>
      </c>
      <c r="H339" s="3">
        <v>5</v>
      </c>
      <c r="L339" s="3">
        <v>1</v>
      </c>
      <c r="O339" s="3" t="s">
        <v>33</v>
      </c>
    </row>
    <row r="340" spans="1:15">
      <c r="A340" s="3">
        <v>379</v>
      </c>
      <c r="B340" s="3">
        <v>339</v>
      </c>
      <c r="C340" s="3">
        <v>2019</v>
      </c>
      <c r="D340" s="3" t="s">
        <v>29</v>
      </c>
      <c r="E340" s="3" t="s">
        <v>71</v>
      </c>
      <c r="F340" s="3">
        <v>1</v>
      </c>
      <c r="G340" s="3">
        <v>20</v>
      </c>
      <c r="H340" s="3">
        <v>5</v>
      </c>
      <c r="L340" s="3">
        <v>1</v>
      </c>
      <c r="O340" s="3" t="s">
        <v>305</v>
      </c>
    </row>
    <row r="341" spans="1:15">
      <c r="A341" s="3">
        <v>381</v>
      </c>
      <c r="B341" s="3">
        <v>340</v>
      </c>
      <c r="C341" s="3">
        <v>2019</v>
      </c>
      <c r="D341" s="3" t="s">
        <v>29</v>
      </c>
      <c r="E341" s="3" t="s">
        <v>306</v>
      </c>
      <c r="F341" s="3">
        <v>1</v>
      </c>
    </row>
    <row r="342" spans="1:15">
      <c r="A342" s="3">
        <v>375</v>
      </c>
      <c r="B342" s="3">
        <v>341</v>
      </c>
      <c r="C342" s="3">
        <v>2019</v>
      </c>
      <c r="D342" s="3" t="s">
        <v>29</v>
      </c>
      <c r="E342" s="3" t="s">
        <v>58</v>
      </c>
      <c r="F342" s="3">
        <v>1</v>
      </c>
      <c r="G342" s="3">
        <v>9</v>
      </c>
      <c r="H342" s="3">
        <v>5</v>
      </c>
      <c r="L342" s="3">
        <v>1</v>
      </c>
      <c r="O342" s="3" t="s">
        <v>33</v>
      </c>
    </row>
    <row r="343" spans="1:15">
      <c r="A343" s="3">
        <v>382</v>
      </c>
      <c r="B343" s="3">
        <v>342</v>
      </c>
      <c r="C343" s="3">
        <v>2019</v>
      </c>
      <c r="D343" s="3" t="s">
        <v>29</v>
      </c>
      <c r="E343" s="3" t="s">
        <v>59</v>
      </c>
      <c r="F343" s="3">
        <v>7</v>
      </c>
      <c r="G343" s="3">
        <v>50</v>
      </c>
      <c r="H343" s="3">
        <v>4</v>
      </c>
      <c r="O343" s="3" t="s">
        <v>307</v>
      </c>
    </row>
    <row r="344" spans="1:15">
      <c r="A344" s="3">
        <v>384</v>
      </c>
      <c r="B344" s="3">
        <v>343</v>
      </c>
      <c r="C344" s="3">
        <v>2019</v>
      </c>
      <c r="D344" s="3" t="s">
        <v>226</v>
      </c>
      <c r="E344" s="3" t="s">
        <v>226</v>
      </c>
      <c r="F344" s="3">
        <v>11</v>
      </c>
      <c r="G344" s="3">
        <v>47</v>
      </c>
      <c r="H344" s="3">
        <v>4</v>
      </c>
    </row>
    <row r="345" spans="1:15">
      <c r="A345" s="3">
        <v>416</v>
      </c>
      <c r="B345" s="3">
        <v>344</v>
      </c>
      <c r="C345" s="3">
        <v>2020</v>
      </c>
      <c r="D345" s="3" t="s">
        <v>17</v>
      </c>
      <c r="E345" s="3" t="s">
        <v>223</v>
      </c>
      <c r="F345" s="3">
        <v>1</v>
      </c>
      <c r="G345" s="3">
        <v>10</v>
      </c>
      <c r="H345" s="3">
        <v>3</v>
      </c>
      <c r="L345" s="3">
        <v>1</v>
      </c>
    </row>
    <row r="346" spans="1:15">
      <c r="A346" s="3">
        <v>411</v>
      </c>
      <c r="B346" s="3">
        <v>345</v>
      </c>
      <c r="C346" s="3">
        <v>2020</v>
      </c>
      <c r="D346" s="3" t="s">
        <v>17</v>
      </c>
      <c r="E346" s="3" t="s">
        <v>30</v>
      </c>
      <c r="F346" s="3">
        <v>1</v>
      </c>
      <c r="G346" s="3">
        <v>24</v>
      </c>
      <c r="H346" s="3">
        <v>3</v>
      </c>
      <c r="L346" s="3">
        <v>1</v>
      </c>
    </row>
    <row r="347" spans="1:15">
      <c r="A347" s="3">
        <v>413</v>
      </c>
      <c r="B347" s="3">
        <v>346</v>
      </c>
      <c r="C347" s="3">
        <v>2020</v>
      </c>
      <c r="D347" s="3" t="s">
        <v>40</v>
      </c>
      <c r="E347" s="3" t="s">
        <v>293</v>
      </c>
      <c r="F347" s="3">
        <v>2</v>
      </c>
      <c r="G347" s="3">
        <v>7</v>
      </c>
      <c r="H347" s="3">
        <v>4</v>
      </c>
      <c r="L347" s="3">
        <v>2</v>
      </c>
      <c r="M347" s="3">
        <v>1</v>
      </c>
    </row>
    <row r="348" spans="1:15">
      <c r="A348" s="3">
        <v>408</v>
      </c>
      <c r="B348" s="3">
        <v>347</v>
      </c>
      <c r="C348" s="3">
        <v>2020</v>
      </c>
      <c r="D348" s="3" t="s">
        <v>40</v>
      </c>
      <c r="E348" s="3" t="s">
        <v>113</v>
      </c>
      <c r="F348" s="3">
        <v>1</v>
      </c>
      <c r="G348" s="3">
        <v>10</v>
      </c>
      <c r="H348" s="3">
        <v>3</v>
      </c>
      <c r="L348" s="3">
        <v>1</v>
      </c>
      <c r="O348" s="3" t="s">
        <v>316</v>
      </c>
    </row>
    <row r="349" spans="1:15">
      <c r="A349" s="3">
        <v>415</v>
      </c>
      <c r="B349" s="3">
        <v>348</v>
      </c>
      <c r="C349" s="3">
        <v>2020</v>
      </c>
      <c r="D349" s="3" t="s">
        <v>34</v>
      </c>
      <c r="E349" s="3" t="s">
        <v>20</v>
      </c>
      <c r="F349" s="3">
        <v>3</v>
      </c>
      <c r="G349" s="3">
        <v>29</v>
      </c>
      <c r="H349" s="3">
        <v>4</v>
      </c>
      <c r="L349" s="3">
        <v>1</v>
      </c>
    </row>
    <row r="350" spans="1:15">
      <c r="A350" s="3">
        <v>409</v>
      </c>
      <c r="B350" s="3">
        <v>349</v>
      </c>
      <c r="C350" s="3">
        <v>2020</v>
      </c>
      <c r="D350" s="3" t="s">
        <v>29</v>
      </c>
      <c r="E350" s="3" t="s">
        <v>246</v>
      </c>
      <c r="F350" s="3">
        <v>1</v>
      </c>
      <c r="G350" s="3">
        <v>11</v>
      </c>
      <c r="H350" s="3">
        <v>4</v>
      </c>
    </row>
    <row r="351" spans="1:15">
      <c r="A351" s="3">
        <v>418</v>
      </c>
      <c r="B351" s="3">
        <v>350</v>
      </c>
      <c r="C351" s="3">
        <v>2020</v>
      </c>
      <c r="D351" s="3" t="s">
        <v>29</v>
      </c>
      <c r="E351" s="3" t="s">
        <v>77</v>
      </c>
      <c r="F351" s="3">
        <v>1</v>
      </c>
      <c r="G351" s="3">
        <v>23</v>
      </c>
      <c r="H351" s="3">
        <v>2</v>
      </c>
      <c r="I351" s="3">
        <v>1</v>
      </c>
      <c r="L351" s="3">
        <v>1</v>
      </c>
      <c r="M351" s="3">
        <v>1</v>
      </c>
      <c r="O351" s="3" t="s">
        <v>317</v>
      </c>
    </row>
    <row r="352" spans="1:15">
      <c r="A352" s="3">
        <v>417</v>
      </c>
      <c r="B352" s="3">
        <v>351</v>
      </c>
      <c r="C352" s="3">
        <v>2020</v>
      </c>
      <c r="D352" s="3" t="s">
        <v>29</v>
      </c>
      <c r="E352" s="3" t="s">
        <v>58</v>
      </c>
      <c r="F352" s="3">
        <v>2</v>
      </c>
      <c r="G352" s="3">
        <v>34</v>
      </c>
      <c r="H352" s="3">
        <v>4</v>
      </c>
      <c r="L352" s="3">
        <v>2</v>
      </c>
      <c r="M352" s="3">
        <v>2</v>
      </c>
    </row>
    <row r="353" spans="1:15">
      <c r="A353" s="3">
        <v>410</v>
      </c>
      <c r="B353" s="3">
        <v>352</v>
      </c>
      <c r="C353" s="3">
        <v>2020</v>
      </c>
      <c r="D353" s="3" t="s">
        <v>29</v>
      </c>
      <c r="E353" s="3" t="s">
        <v>22</v>
      </c>
      <c r="F353" s="3">
        <v>1</v>
      </c>
      <c r="G353" s="3">
        <v>51</v>
      </c>
      <c r="H353" s="3">
        <v>4</v>
      </c>
      <c r="L353" s="3">
        <v>1</v>
      </c>
    </row>
    <row r="354" spans="1:15">
      <c r="A354" s="3">
        <v>414</v>
      </c>
      <c r="B354" s="3">
        <v>353</v>
      </c>
      <c r="C354" s="3">
        <v>2020</v>
      </c>
      <c r="D354" s="3" t="s">
        <v>29</v>
      </c>
      <c r="E354" s="3" t="s">
        <v>20</v>
      </c>
      <c r="F354" s="3">
        <v>4</v>
      </c>
      <c r="G354" s="3">
        <v>15</v>
      </c>
      <c r="H354" s="3">
        <v>3</v>
      </c>
      <c r="L354" s="3">
        <v>3</v>
      </c>
    </row>
    <row r="355" spans="1:15">
      <c r="A355" s="3">
        <v>412</v>
      </c>
      <c r="B355" s="3">
        <v>354</v>
      </c>
      <c r="C355" s="3">
        <v>2020</v>
      </c>
      <c r="D355" s="3" t="s">
        <v>226</v>
      </c>
      <c r="E355" s="3" t="s">
        <v>226</v>
      </c>
      <c r="F355" s="3">
        <v>16</v>
      </c>
      <c r="G355" s="3">
        <v>30</v>
      </c>
      <c r="H355" s="3">
        <v>2</v>
      </c>
      <c r="L355" s="3">
        <v>16</v>
      </c>
    </row>
    <row r="356" spans="1:15">
      <c r="A356" s="3">
        <v>469</v>
      </c>
      <c r="B356" s="3">
        <v>355</v>
      </c>
      <c r="C356" s="3">
        <v>2021</v>
      </c>
      <c r="D356" s="3" t="s">
        <v>17</v>
      </c>
      <c r="E356" s="3" t="s">
        <v>217</v>
      </c>
      <c r="F356" s="3">
        <v>1</v>
      </c>
      <c r="G356" s="3">
        <v>9</v>
      </c>
      <c r="H356" s="3">
        <v>4</v>
      </c>
      <c r="I356" s="3">
        <v>1</v>
      </c>
      <c r="O356" s="3" t="s">
        <v>340</v>
      </c>
    </row>
    <row r="357" spans="1:15">
      <c r="A357" s="3">
        <v>471</v>
      </c>
      <c r="B357" s="3">
        <v>356</v>
      </c>
      <c r="C357" s="3">
        <v>2021</v>
      </c>
      <c r="D357" s="3" t="s">
        <v>32</v>
      </c>
      <c r="E357" s="3" t="s">
        <v>202</v>
      </c>
      <c r="F357" s="3">
        <v>1</v>
      </c>
      <c r="G357" s="3">
        <v>46</v>
      </c>
      <c r="H357" s="3">
        <v>2</v>
      </c>
      <c r="J357" s="3">
        <v>1</v>
      </c>
      <c r="O357" s="3" t="s">
        <v>342</v>
      </c>
    </row>
    <row r="358" spans="1:15">
      <c r="A358" s="3">
        <v>470</v>
      </c>
      <c r="B358" s="3">
        <v>357</v>
      </c>
      <c r="C358" s="3">
        <v>2021</v>
      </c>
      <c r="D358" s="3" t="s">
        <v>32</v>
      </c>
      <c r="E358" s="3" t="s">
        <v>113</v>
      </c>
      <c r="F358" s="3">
        <v>1</v>
      </c>
      <c r="G358" s="3">
        <v>12</v>
      </c>
      <c r="H358" s="3">
        <v>4</v>
      </c>
      <c r="I358" s="3">
        <v>1</v>
      </c>
      <c r="O358" s="3" t="s">
        <v>341</v>
      </c>
    </row>
    <row r="359" spans="1:15">
      <c r="A359" s="3">
        <v>468</v>
      </c>
      <c r="B359" s="3">
        <v>358</v>
      </c>
      <c r="C359" s="3">
        <v>2021</v>
      </c>
      <c r="D359" s="3" t="s">
        <v>337</v>
      </c>
      <c r="E359" s="3" t="s">
        <v>338</v>
      </c>
      <c r="F359" s="3">
        <v>1</v>
      </c>
      <c r="G359" s="3">
        <v>5</v>
      </c>
      <c r="H359" s="3">
        <v>5</v>
      </c>
      <c r="M359" s="3">
        <v>1</v>
      </c>
      <c r="O359" s="3" t="s">
        <v>339</v>
      </c>
    </row>
    <row r="360" spans="1:15">
      <c r="A360" s="3">
        <v>467</v>
      </c>
      <c r="B360" s="3">
        <v>359</v>
      </c>
      <c r="C360" s="3">
        <v>2021</v>
      </c>
      <c r="D360" s="3" t="s">
        <v>34</v>
      </c>
      <c r="E360" s="3" t="s">
        <v>336</v>
      </c>
      <c r="F360" s="3">
        <v>1</v>
      </c>
      <c r="G360" s="3">
        <v>11</v>
      </c>
      <c r="H360" s="3">
        <v>4</v>
      </c>
      <c r="M360" s="3">
        <v>1</v>
      </c>
    </row>
    <row r="361" spans="1:15">
      <c r="A361" s="3">
        <v>473</v>
      </c>
      <c r="B361" s="3">
        <v>360</v>
      </c>
      <c r="C361" s="3">
        <v>2021</v>
      </c>
      <c r="D361" s="3" t="s">
        <v>344</v>
      </c>
      <c r="E361" s="3" t="s">
        <v>20</v>
      </c>
      <c r="F361" s="3">
        <v>1</v>
      </c>
      <c r="L361" s="3">
        <v>1</v>
      </c>
      <c r="O361" s="3" t="s">
        <v>345</v>
      </c>
    </row>
    <row r="362" spans="1:15">
      <c r="A362" s="3">
        <v>472</v>
      </c>
      <c r="B362" s="3">
        <v>361</v>
      </c>
      <c r="C362" s="3">
        <v>2021</v>
      </c>
      <c r="D362" s="3" t="s">
        <v>226</v>
      </c>
      <c r="E362" s="3" t="s">
        <v>226</v>
      </c>
      <c r="F362" s="3">
        <v>14</v>
      </c>
      <c r="G362" s="3">
        <v>47</v>
      </c>
      <c r="H362" s="3">
        <v>4</v>
      </c>
      <c r="I362" s="3">
        <v>3</v>
      </c>
      <c r="K362" s="3">
        <v>2</v>
      </c>
      <c r="M362" s="3">
        <v>5</v>
      </c>
      <c r="O362" s="3" t="s">
        <v>343</v>
      </c>
    </row>
    <row r="363" spans="1:15">
      <c r="A363" s="3">
        <v>486</v>
      </c>
      <c r="B363" s="3">
        <v>362</v>
      </c>
      <c r="C363" s="3">
        <v>2022</v>
      </c>
      <c r="D363" s="3" t="s">
        <v>351</v>
      </c>
      <c r="E363" s="3" t="s">
        <v>352</v>
      </c>
      <c r="F363" s="3">
        <v>1</v>
      </c>
      <c r="G363" s="3">
        <v>30</v>
      </c>
      <c r="H363" s="3">
        <v>5</v>
      </c>
    </row>
    <row r="364" spans="1:15">
      <c r="A364" s="3">
        <v>485</v>
      </c>
      <c r="B364" s="3">
        <v>363</v>
      </c>
      <c r="C364" s="3">
        <v>2022</v>
      </c>
      <c r="D364" s="3" t="s">
        <v>351</v>
      </c>
      <c r="E364" s="3" t="s">
        <v>336</v>
      </c>
      <c r="F364" s="3">
        <v>1</v>
      </c>
      <c r="G364" s="3">
        <v>29</v>
      </c>
      <c r="H364" s="3">
        <v>4</v>
      </c>
    </row>
    <row r="365" spans="1:15">
      <c r="A365" s="3">
        <v>481</v>
      </c>
      <c r="B365" s="3">
        <v>364</v>
      </c>
      <c r="C365" s="3">
        <v>2022</v>
      </c>
      <c r="D365" s="3" t="s">
        <v>32</v>
      </c>
      <c r="E365" s="3" t="s">
        <v>69</v>
      </c>
      <c r="F365" s="3">
        <v>1</v>
      </c>
      <c r="G365" s="3">
        <v>20</v>
      </c>
      <c r="H365" s="3">
        <v>5</v>
      </c>
      <c r="I365" s="3">
        <v>1</v>
      </c>
    </row>
    <row r="366" spans="1:15">
      <c r="A366" s="3">
        <v>480</v>
      </c>
      <c r="B366" s="3">
        <v>365</v>
      </c>
      <c r="C366" s="3">
        <v>2022</v>
      </c>
      <c r="D366" s="3" t="s">
        <v>40</v>
      </c>
      <c r="E366" s="3" t="s">
        <v>113</v>
      </c>
      <c r="F366" s="3">
        <v>1</v>
      </c>
      <c r="G366" s="3">
        <v>8</v>
      </c>
      <c r="H366" s="3">
        <v>5</v>
      </c>
    </row>
    <row r="367" spans="1:15">
      <c r="A367" s="3">
        <v>487</v>
      </c>
      <c r="B367" s="3">
        <v>366</v>
      </c>
      <c r="C367" s="3">
        <v>2022</v>
      </c>
      <c r="D367" s="3" t="s">
        <v>353</v>
      </c>
      <c r="E367" s="3" t="s">
        <v>354</v>
      </c>
      <c r="F367" s="3">
        <v>1</v>
      </c>
    </row>
    <row r="368" spans="1:15">
      <c r="A368" s="3">
        <v>482</v>
      </c>
      <c r="B368" s="3">
        <v>367</v>
      </c>
      <c r="C368" s="3">
        <v>2022</v>
      </c>
      <c r="D368" s="3" t="s">
        <v>29</v>
      </c>
      <c r="E368" s="3" t="s">
        <v>59</v>
      </c>
      <c r="F368" s="3">
        <v>4</v>
      </c>
      <c r="G368" s="3">
        <v>15</v>
      </c>
      <c r="O368" s="3" t="s">
        <v>350</v>
      </c>
    </row>
    <row r="369" spans="1:15">
      <c r="A369" s="3">
        <v>484</v>
      </c>
      <c r="B369" s="3">
        <v>368</v>
      </c>
      <c r="C369" s="3">
        <v>2022</v>
      </c>
      <c r="D369" s="3" t="s">
        <v>226</v>
      </c>
      <c r="E369" s="3" t="s">
        <v>86</v>
      </c>
      <c r="F369" s="3">
        <v>2</v>
      </c>
      <c r="G369" s="3">
        <v>6</v>
      </c>
      <c r="H369" s="3">
        <v>4</v>
      </c>
      <c r="K369" s="3">
        <v>1</v>
      </c>
    </row>
    <row r="370" spans="1:15">
      <c r="A370" s="3">
        <v>483</v>
      </c>
      <c r="B370" s="3">
        <v>369</v>
      </c>
      <c r="C370" s="3">
        <v>2022</v>
      </c>
      <c r="D370" s="3" t="s">
        <v>226</v>
      </c>
      <c r="E370" s="3" t="s">
        <v>226</v>
      </c>
      <c r="F370" s="3">
        <v>23</v>
      </c>
      <c r="G370" s="3">
        <v>57</v>
      </c>
      <c r="H370" s="3">
        <v>4</v>
      </c>
    </row>
    <row r="371" spans="1:15">
      <c r="A371" s="3">
        <v>316</v>
      </c>
      <c r="B371" s="3">
        <v>370</v>
      </c>
      <c r="C371" s="3">
        <v>2023</v>
      </c>
      <c r="D371" s="3" t="s">
        <v>17</v>
      </c>
      <c r="E371" s="3" t="s">
        <v>273</v>
      </c>
      <c r="F371" s="3">
        <v>1</v>
      </c>
      <c r="G371" s="3">
        <v>14</v>
      </c>
      <c r="H371" s="3">
        <v>5</v>
      </c>
    </row>
    <row r="372" spans="1:15">
      <c r="A372" s="3">
        <v>320</v>
      </c>
      <c r="B372" s="3">
        <v>371</v>
      </c>
      <c r="C372" s="3">
        <v>2023</v>
      </c>
      <c r="D372" s="3" t="s">
        <v>17</v>
      </c>
      <c r="E372" s="3" t="s">
        <v>139</v>
      </c>
      <c r="F372" s="3">
        <v>1</v>
      </c>
      <c r="G372" s="3">
        <v>3</v>
      </c>
    </row>
    <row r="373" spans="1:15">
      <c r="A373" s="3">
        <v>318</v>
      </c>
      <c r="B373" s="3">
        <v>372</v>
      </c>
      <c r="C373" s="3">
        <v>2023</v>
      </c>
      <c r="D373" s="3" t="s">
        <v>32</v>
      </c>
      <c r="E373" s="3" t="s">
        <v>52</v>
      </c>
      <c r="F373" s="3">
        <v>1</v>
      </c>
      <c r="G373" s="3">
        <v>37</v>
      </c>
      <c r="H373" s="3">
        <v>5</v>
      </c>
      <c r="K373" s="3">
        <v>1</v>
      </c>
    </row>
    <row r="374" spans="1:15">
      <c r="A374" s="3">
        <v>319</v>
      </c>
      <c r="B374" s="3">
        <v>373</v>
      </c>
      <c r="C374" s="3">
        <v>2023</v>
      </c>
      <c r="D374" s="3" t="s">
        <v>34</v>
      </c>
      <c r="E374" s="3" t="s">
        <v>106</v>
      </c>
      <c r="F374" s="3">
        <v>1</v>
      </c>
      <c r="G374" s="3">
        <v>5</v>
      </c>
    </row>
    <row r="375" spans="1:15">
      <c r="A375" s="3">
        <v>314</v>
      </c>
      <c r="B375" s="3">
        <v>374</v>
      </c>
      <c r="C375" s="3">
        <v>2023</v>
      </c>
      <c r="D375" s="3" t="s">
        <v>29</v>
      </c>
      <c r="E375" s="3" t="s">
        <v>58</v>
      </c>
      <c r="F375" s="3">
        <v>1</v>
      </c>
      <c r="G375" s="3">
        <v>5</v>
      </c>
      <c r="H375" s="3">
        <v>5</v>
      </c>
    </row>
    <row r="376" spans="1:15">
      <c r="A376" s="3">
        <v>315</v>
      </c>
      <c r="B376" s="3">
        <v>375</v>
      </c>
      <c r="C376" s="3">
        <v>2023</v>
      </c>
      <c r="D376" s="3" t="s">
        <v>29</v>
      </c>
      <c r="E376" s="3" t="s">
        <v>22</v>
      </c>
      <c r="F376" s="3">
        <v>1</v>
      </c>
      <c r="G376" s="3">
        <v>9</v>
      </c>
      <c r="H376" s="3">
        <v>5</v>
      </c>
    </row>
    <row r="377" spans="1:15">
      <c r="A377" s="3">
        <v>317</v>
      </c>
      <c r="B377" s="3">
        <v>376</v>
      </c>
      <c r="C377" s="3">
        <v>2023</v>
      </c>
      <c r="D377" s="3" t="s">
        <v>226</v>
      </c>
      <c r="E377" s="3" t="s">
        <v>226</v>
      </c>
      <c r="F377" s="3">
        <v>22</v>
      </c>
      <c r="G377" s="3">
        <v>47</v>
      </c>
      <c r="H377" s="3">
        <v>4</v>
      </c>
      <c r="M377" s="3">
        <v>2</v>
      </c>
      <c r="N377" s="3">
        <v>2</v>
      </c>
      <c r="O377" s="3" t="s">
        <v>274</v>
      </c>
    </row>
    <row r="378" spans="1:15">
      <c r="A378" s="3">
        <v>513</v>
      </c>
      <c r="B378" s="3">
        <v>377</v>
      </c>
      <c r="C378" s="3">
        <v>2024</v>
      </c>
      <c r="D378" s="3" t="s">
        <v>17</v>
      </c>
      <c r="E378" s="3" t="s">
        <v>69</v>
      </c>
      <c r="F378" s="3">
        <v>1</v>
      </c>
      <c r="G378" s="3">
        <v>22</v>
      </c>
      <c r="H378" s="3">
        <v>5</v>
      </c>
    </row>
    <row r="379" spans="1:15">
      <c r="A379" s="3">
        <v>512</v>
      </c>
      <c r="B379" s="3">
        <v>378</v>
      </c>
      <c r="C379" s="3">
        <v>2024</v>
      </c>
      <c r="D379" s="3" t="s">
        <v>32</v>
      </c>
      <c r="E379" s="3" t="s">
        <v>69</v>
      </c>
      <c r="F379" s="3">
        <v>1</v>
      </c>
      <c r="G379" s="3">
        <v>5</v>
      </c>
      <c r="H379" s="3">
        <v>4</v>
      </c>
    </row>
    <row r="380" spans="1:15">
      <c r="A380" s="3">
        <v>511</v>
      </c>
      <c r="B380" s="3">
        <v>379</v>
      </c>
      <c r="C380" s="3">
        <v>2024</v>
      </c>
      <c r="D380" s="3" t="s">
        <v>29</v>
      </c>
      <c r="E380" s="3" t="s">
        <v>113</v>
      </c>
      <c r="F380" s="3">
        <v>1</v>
      </c>
      <c r="G380" s="3">
        <v>5</v>
      </c>
      <c r="H380" s="3">
        <v>5</v>
      </c>
    </row>
    <row r="381" spans="1:15">
      <c r="A381" s="3">
        <v>510</v>
      </c>
      <c r="B381" s="3">
        <v>380</v>
      </c>
      <c r="C381" s="3">
        <v>2024</v>
      </c>
      <c r="D381" s="3" t="s">
        <v>226</v>
      </c>
      <c r="E381" s="3" t="s">
        <v>85</v>
      </c>
      <c r="F381" s="3">
        <v>2</v>
      </c>
      <c r="G381" s="3">
        <v>9</v>
      </c>
      <c r="H381" s="3">
        <v>4</v>
      </c>
      <c r="K381" s="3">
        <v>1</v>
      </c>
      <c r="M381" s="3">
        <v>1</v>
      </c>
    </row>
    <row r="382" spans="1:15">
      <c r="A382" s="3">
        <v>509</v>
      </c>
      <c r="B382" s="3">
        <v>381</v>
      </c>
      <c r="C382" s="3">
        <v>2024</v>
      </c>
      <c r="D382" s="3" t="s">
        <v>226</v>
      </c>
      <c r="E382" s="3" t="s">
        <v>226</v>
      </c>
      <c r="F382" s="3">
        <v>15</v>
      </c>
      <c r="G382" s="3">
        <v>30</v>
      </c>
      <c r="H382" s="3">
        <v>3</v>
      </c>
      <c r="K382" s="3">
        <v>2</v>
      </c>
    </row>
    <row r="383" spans="1:15">
      <c r="A383" s="3">
        <v>92</v>
      </c>
      <c r="B383" s="3">
        <v>382</v>
      </c>
      <c r="C383" s="3">
        <v>2026</v>
      </c>
      <c r="D383" s="3" t="s">
        <v>34</v>
      </c>
      <c r="E383" s="3" t="s">
        <v>106</v>
      </c>
      <c r="F383" s="3" t="s">
        <v>107</v>
      </c>
      <c r="G383" s="3">
        <v>5</v>
      </c>
      <c r="H383" s="3">
        <v>4</v>
      </c>
      <c r="O383" s="3" t="s">
        <v>108</v>
      </c>
    </row>
    <row r="384" spans="1:15">
      <c r="A384" s="3">
        <v>93</v>
      </c>
      <c r="B384" s="3">
        <v>383</v>
      </c>
      <c r="C384" s="3">
        <v>2026</v>
      </c>
      <c r="D384" s="3" t="s">
        <v>226</v>
      </c>
      <c r="E384" s="3" t="s">
        <v>104</v>
      </c>
      <c r="F384" s="3">
        <v>12</v>
      </c>
      <c r="G384" s="3">
        <v>84</v>
      </c>
      <c r="O384" s="3" t="s">
        <v>105</v>
      </c>
    </row>
    <row r="385" spans="1:15">
      <c r="A385" s="3">
        <v>145</v>
      </c>
      <c r="B385" s="3">
        <v>384</v>
      </c>
      <c r="C385" s="3">
        <v>2027</v>
      </c>
      <c r="D385" s="3" t="s">
        <v>17</v>
      </c>
      <c r="E385" s="3" t="s">
        <v>159</v>
      </c>
      <c r="F385" s="3">
        <v>1</v>
      </c>
      <c r="G385" s="3">
        <v>9</v>
      </c>
      <c r="H385" s="3">
        <v>4</v>
      </c>
      <c r="K385" s="3">
        <v>1</v>
      </c>
      <c r="O385" s="3" t="s">
        <v>160</v>
      </c>
    </row>
    <row r="386" spans="1:15">
      <c r="A386" s="3">
        <v>142</v>
      </c>
      <c r="B386" s="3">
        <v>385</v>
      </c>
      <c r="C386" s="3">
        <v>2027</v>
      </c>
      <c r="D386" s="3" t="s">
        <v>34</v>
      </c>
      <c r="E386" s="3" t="s">
        <v>155</v>
      </c>
      <c r="F386" s="3">
        <v>1</v>
      </c>
      <c r="G386" s="3">
        <v>18</v>
      </c>
      <c r="H386" s="3">
        <v>5</v>
      </c>
      <c r="O386" s="3" t="s">
        <v>156</v>
      </c>
    </row>
    <row r="387" spans="1:15">
      <c r="A387" s="3">
        <v>143</v>
      </c>
      <c r="B387" s="3">
        <v>386</v>
      </c>
      <c r="C387" s="3">
        <v>2027</v>
      </c>
      <c r="D387" s="3" t="s">
        <v>29</v>
      </c>
      <c r="E387" s="3" t="s">
        <v>157</v>
      </c>
      <c r="F387" s="3">
        <v>1</v>
      </c>
      <c r="G387" s="3">
        <v>9</v>
      </c>
      <c r="H387" s="3">
        <v>4</v>
      </c>
    </row>
    <row r="388" spans="1:15">
      <c r="A388" s="3">
        <v>144</v>
      </c>
      <c r="B388" s="3">
        <v>387</v>
      </c>
      <c r="C388" s="3">
        <v>2027</v>
      </c>
      <c r="D388" s="3" t="s">
        <v>29</v>
      </c>
      <c r="E388" s="3" t="s">
        <v>22</v>
      </c>
      <c r="F388" s="3">
        <v>2</v>
      </c>
      <c r="G388" s="3">
        <v>13</v>
      </c>
      <c r="H388" s="3">
        <v>5</v>
      </c>
      <c r="K388" s="3">
        <v>1</v>
      </c>
      <c r="L388" s="3">
        <v>1</v>
      </c>
      <c r="O388" s="3" t="s">
        <v>158</v>
      </c>
    </row>
    <row r="389" spans="1:15">
      <c r="A389" s="3">
        <v>146</v>
      </c>
      <c r="B389" s="3">
        <v>388</v>
      </c>
      <c r="C389" s="3">
        <v>2027</v>
      </c>
      <c r="D389" s="3" t="s">
        <v>226</v>
      </c>
      <c r="E389" s="3" t="s">
        <v>104</v>
      </c>
      <c r="F389" s="3">
        <v>28</v>
      </c>
      <c r="G389" s="3">
        <v>137</v>
      </c>
      <c r="H389" s="3" t="s">
        <v>161</v>
      </c>
    </row>
    <row r="390" spans="1:15">
      <c r="A390" s="3">
        <v>517</v>
      </c>
      <c r="B390" s="3">
        <v>389</v>
      </c>
      <c r="C390" s="3">
        <v>2028</v>
      </c>
      <c r="D390" s="3" t="s">
        <v>17</v>
      </c>
      <c r="E390" s="3" t="s">
        <v>69</v>
      </c>
      <c r="F390" s="3">
        <v>1</v>
      </c>
      <c r="G390" s="3">
        <v>14</v>
      </c>
      <c r="H390" s="3">
        <v>4</v>
      </c>
      <c r="L390" s="3">
        <v>1</v>
      </c>
    </row>
    <row r="391" spans="1:15">
      <c r="A391" s="3">
        <v>516</v>
      </c>
      <c r="B391" s="3">
        <v>390</v>
      </c>
      <c r="C391" s="3">
        <v>2028</v>
      </c>
      <c r="D391" s="3" t="s">
        <v>17</v>
      </c>
      <c r="E391" s="3" t="s">
        <v>58</v>
      </c>
      <c r="F391" s="3">
        <v>1</v>
      </c>
      <c r="G391" s="3">
        <v>47</v>
      </c>
      <c r="H391" s="3">
        <v>4</v>
      </c>
      <c r="I391" s="3">
        <v>1</v>
      </c>
      <c r="L391" s="3">
        <v>1</v>
      </c>
    </row>
    <row r="392" spans="1:15">
      <c r="A392" s="3">
        <v>515</v>
      </c>
      <c r="B392" s="3">
        <v>391</v>
      </c>
      <c r="C392" s="3">
        <v>2028</v>
      </c>
      <c r="D392" s="3" t="s">
        <v>40</v>
      </c>
      <c r="E392" s="3" t="s">
        <v>282</v>
      </c>
      <c r="F392" s="3">
        <v>4</v>
      </c>
      <c r="G392" s="3">
        <v>7</v>
      </c>
      <c r="H392" s="3">
        <v>4</v>
      </c>
      <c r="I392" s="3">
        <v>1</v>
      </c>
      <c r="L392" s="3">
        <v>4</v>
      </c>
    </row>
    <row r="393" spans="1:15">
      <c r="A393" s="3">
        <v>514</v>
      </c>
      <c r="B393" s="3">
        <v>392</v>
      </c>
      <c r="C393" s="3">
        <v>2028</v>
      </c>
      <c r="D393" s="3" t="s">
        <v>226</v>
      </c>
      <c r="E393" s="3" t="s">
        <v>226</v>
      </c>
      <c r="F393" s="3">
        <v>13</v>
      </c>
      <c r="G393" s="3">
        <v>28</v>
      </c>
      <c r="H393" s="3">
        <v>3</v>
      </c>
      <c r="L393" s="3">
        <v>13</v>
      </c>
    </row>
    <row r="394" spans="1:15">
      <c r="A394" s="3">
        <v>448</v>
      </c>
      <c r="B394" s="3">
        <v>393</v>
      </c>
      <c r="C394" s="3">
        <v>2029</v>
      </c>
      <c r="D394" s="3" t="s">
        <v>17</v>
      </c>
      <c r="E394" s="3" t="s">
        <v>77</v>
      </c>
      <c r="F394" s="3">
        <v>1</v>
      </c>
      <c r="G394" s="3">
        <v>18</v>
      </c>
      <c r="H394" s="3">
        <v>4</v>
      </c>
      <c r="I394" s="3">
        <v>1</v>
      </c>
      <c r="L394" s="3">
        <v>1</v>
      </c>
      <c r="O394" s="3" t="s">
        <v>329</v>
      </c>
    </row>
    <row r="395" spans="1:15">
      <c r="A395" s="3">
        <v>450</v>
      </c>
      <c r="B395" s="3">
        <v>394</v>
      </c>
      <c r="C395" s="3">
        <v>2029</v>
      </c>
      <c r="D395" s="3" t="s">
        <v>17</v>
      </c>
      <c r="E395" s="3" t="s">
        <v>77</v>
      </c>
      <c r="F395" s="3">
        <v>1</v>
      </c>
      <c r="G395" s="3">
        <v>8</v>
      </c>
      <c r="H395" s="3">
        <v>4</v>
      </c>
      <c r="L395" s="3">
        <v>1</v>
      </c>
    </row>
    <row r="396" spans="1:15">
      <c r="A396" s="3">
        <v>451</v>
      </c>
      <c r="B396" s="3">
        <v>395</v>
      </c>
      <c r="C396" s="3">
        <v>2029</v>
      </c>
      <c r="D396" s="3" t="s">
        <v>17</v>
      </c>
      <c r="E396" s="3" t="s">
        <v>22</v>
      </c>
      <c r="F396" s="3">
        <v>2</v>
      </c>
      <c r="G396" s="3">
        <v>17</v>
      </c>
      <c r="H396" s="3">
        <v>4</v>
      </c>
      <c r="L396" s="3">
        <v>2</v>
      </c>
    </row>
    <row r="397" spans="1:15">
      <c r="A397" s="3">
        <v>444</v>
      </c>
      <c r="B397" s="3">
        <v>396</v>
      </c>
      <c r="C397" s="3">
        <v>2029</v>
      </c>
      <c r="D397" s="3" t="s">
        <v>32</v>
      </c>
      <c r="E397" s="3" t="s">
        <v>326</v>
      </c>
      <c r="F397" s="3">
        <v>1</v>
      </c>
      <c r="G397" s="3">
        <v>5</v>
      </c>
      <c r="H397" s="3">
        <v>2</v>
      </c>
      <c r="L397" s="3">
        <v>1</v>
      </c>
      <c r="O397" s="3" t="s">
        <v>327</v>
      </c>
    </row>
    <row r="398" spans="1:15">
      <c r="A398" s="3">
        <v>452</v>
      </c>
      <c r="B398" s="3">
        <v>397</v>
      </c>
      <c r="C398" s="3">
        <v>2029</v>
      </c>
      <c r="D398" s="3" t="s">
        <v>32</v>
      </c>
      <c r="E398" s="3" t="s">
        <v>22</v>
      </c>
      <c r="F398" s="3">
        <v>1</v>
      </c>
      <c r="G398" s="3">
        <v>40</v>
      </c>
      <c r="H398" s="3">
        <v>5</v>
      </c>
      <c r="L398" s="3">
        <v>1</v>
      </c>
    </row>
    <row r="399" spans="1:15">
      <c r="A399" s="3">
        <v>455</v>
      </c>
      <c r="B399" s="3">
        <v>398</v>
      </c>
      <c r="C399" s="3">
        <v>2029</v>
      </c>
      <c r="D399" s="3" t="s">
        <v>32</v>
      </c>
      <c r="E399" s="3" t="s">
        <v>113</v>
      </c>
      <c r="F399" s="3">
        <v>1</v>
      </c>
      <c r="G399" s="3">
        <v>13</v>
      </c>
      <c r="H399" s="3">
        <v>4</v>
      </c>
      <c r="L399" s="3">
        <v>1</v>
      </c>
    </row>
    <row r="400" spans="1:15">
      <c r="A400" s="3">
        <v>454</v>
      </c>
      <c r="B400" s="3">
        <v>399</v>
      </c>
      <c r="C400" s="3">
        <v>2029</v>
      </c>
      <c r="D400" s="3" t="s">
        <v>40</v>
      </c>
      <c r="E400" s="3" t="s">
        <v>244</v>
      </c>
      <c r="F400" s="3">
        <v>1</v>
      </c>
      <c r="G400" s="3">
        <v>3</v>
      </c>
      <c r="H400" s="3">
        <v>4</v>
      </c>
      <c r="L400" s="3">
        <v>1</v>
      </c>
    </row>
    <row r="401" spans="1:15">
      <c r="A401" s="3">
        <v>457</v>
      </c>
      <c r="B401" s="3">
        <v>400</v>
      </c>
      <c r="C401" s="3">
        <v>2029</v>
      </c>
      <c r="D401" s="3" t="s">
        <v>40</v>
      </c>
      <c r="E401" s="3" t="s">
        <v>85</v>
      </c>
      <c r="F401" s="3">
        <v>1</v>
      </c>
      <c r="G401" s="3">
        <v>9</v>
      </c>
      <c r="H401" s="3">
        <v>4</v>
      </c>
      <c r="L401" s="3">
        <v>1</v>
      </c>
    </row>
    <row r="402" spans="1:15">
      <c r="A402" s="3">
        <v>445</v>
      </c>
      <c r="B402" s="3">
        <v>401</v>
      </c>
      <c r="C402" s="3">
        <v>2029</v>
      </c>
      <c r="D402" s="3" t="s">
        <v>29</v>
      </c>
      <c r="E402" s="3" t="s">
        <v>71</v>
      </c>
      <c r="F402" s="3">
        <v>2</v>
      </c>
      <c r="G402" s="3">
        <v>29</v>
      </c>
      <c r="H402" s="3">
        <v>4</v>
      </c>
      <c r="L402" s="3">
        <v>2</v>
      </c>
    </row>
    <row r="403" spans="1:15">
      <c r="A403" s="3">
        <v>449</v>
      </c>
      <c r="B403" s="3">
        <v>402</v>
      </c>
      <c r="C403" s="3">
        <v>2029</v>
      </c>
      <c r="D403" s="3" t="s">
        <v>29</v>
      </c>
      <c r="E403" s="3" t="s">
        <v>71</v>
      </c>
      <c r="F403" s="3">
        <v>1</v>
      </c>
      <c r="G403" s="3">
        <v>13</v>
      </c>
      <c r="H403" s="3">
        <v>4</v>
      </c>
      <c r="L403" s="3">
        <v>1</v>
      </c>
    </row>
    <row r="404" spans="1:15">
      <c r="A404" s="3">
        <v>453</v>
      </c>
      <c r="B404" s="3">
        <v>403</v>
      </c>
      <c r="C404" s="3">
        <v>2029</v>
      </c>
      <c r="D404" s="3" t="s">
        <v>29</v>
      </c>
      <c r="E404" s="3" t="s">
        <v>71</v>
      </c>
      <c r="F404" s="3">
        <v>1</v>
      </c>
      <c r="G404" s="3">
        <v>17</v>
      </c>
      <c r="H404" s="3">
        <v>4</v>
      </c>
      <c r="L404" s="3">
        <v>1</v>
      </c>
      <c r="O404" s="3" t="s">
        <v>330</v>
      </c>
    </row>
    <row r="405" spans="1:15">
      <c r="A405" s="3">
        <v>456</v>
      </c>
      <c r="B405" s="3">
        <v>404</v>
      </c>
      <c r="C405" s="3">
        <v>2029</v>
      </c>
      <c r="D405" s="3" t="s">
        <v>29</v>
      </c>
      <c r="E405" s="3" t="s">
        <v>22</v>
      </c>
      <c r="F405" s="3">
        <v>1</v>
      </c>
      <c r="G405" s="3">
        <v>4</v>
      </c>
      <c r="H405" s="3">
        <v>4</v>
      </c>
      <c r="L405" s="3">
        <v>1</v>
      </c>
    </row>
    <row r="406" spans="1:15">
      <c r="A406" s="3">
        <v>447</v>
      </c>
      <c r="B406" s="3">
        <v>405</v>
      </c>
      <c r="C406" s="3">
        <v>2029</v>
      </c>
      <c r="D406" s="3" t="s">
        <v>29</v>
      </c>
      <c r="E406" s="3" t="s">
        <v>20</v>
      </c>
      <c r="F406" s="3">
        <v>1</v>
      </c>
      <c r="G406" s="3">
        <v>5</v>
      </c>
      <c r="H406" s="3">
        <v>2</v>
      </c>
      <c r="L406" s="3">
        <v>1</v>
      </c>
    </row>
    <row r="407" spans="1:15">
      <c r="A407" s="3">
        <v>446</v>
      </c>
      <c r="B407" s="3">
        <v>406</v>
      </c>
      <c r="C407" s="3">
        <v>2029</v>
      </c>
      <c r="D407" s="3" t="s">
        <v>226</v>
      </c>
      <c r="E407" s="3" t="s">
        <v>226</v>
      </c>
      <c r="F407" s="3">
        <v>24</v>
      </c>
      <c r="G407" s="3">
        <v>26</v>
      </c>
      <c r="H407" s="3">
        <v>2</v>
      </c>
      <c r="J407" s="3">
        <v>1</v>
      </c>
      <c r="L407" s="3">
        <v>24</v>
      </c>
      <c r="O407" s="3" t="s">
        <v>328</v>
      </c>
    </row>
    <row r="408" spans="1:15">
      <c r="A408" s="3">
        <v>532</v>
      </c>
      <c r="B408" s="3">
        <v>407</v>
      </c>
      <c r="C408" s="3">
        <v>2030</v>
      </c>
      <c r="D408" s="3" t="s">
        <v>142</v>
      </c>
      <c r="E408" s="3" t="s">
        <v>20</v>
      </c>
      <c r="F408" s="3">
        <v>1</v>
      </c>
      <c r="G408" s="3">
        <v>20</v>
      </c>
      <c r="H408" s="3">
        <v>3</v>
      </c>
      <c r="L408" s="3">
        <v>1</v>
      </c>
    </row>
    <row r="409" spans="1:15">
      <c r="A409" s="3">
        <v>531</v>
      </c>
      <c r="B409" s="3">
        <v>408</v>
      </c>
      <c r="C409" s="3">
        <v>2030</v>
      </c>
      <c r="D409" s="3" t="s">
        <v>34</v>
      </c>
      <c r="E409" s="3" t="s">
        <v>36</v>
      </c>
      <c r="F409" s="3">
        <v>1</v>
      </c>
      <c r="G409" s="3">
        <v>7</v>
      </c>
      <c r="H409" s="3">
        <v>4</v>
      </c>
      <c r="L409" s="3">
        <v>1</v>
      </c>
    </row>
    <row r="410" spans="1:15">
      <c r="A410" s="3">
        <v>530</v>
      </c>
      <c r="B410" s="3">
        <v>409</v>
      </c>
      <c r="C410" s="3">
        <v>2030</v>
      </c>
      <c r="D410" s="3" t="s">
        <v>29</v>
      </c>
      <c r="E410" s="3" t="s">
        <v>71</v>
      </c>
      <c r="F410" s="3">
        <v>1</v>
      </c>
      <c r="G410" s="3">
        <v>5</v>
      </c>
      <c r="H410" s="3">
        <v>4</v>
      </c>
      <c r="L410" s="3">
        <v>1</v>
      </c>
    </row>
    <row r="411" spans="1:15">
      <c r="A411" s="3">
        <v>529</v>
      </c>
      <c r="B411" s="3">
        <v>410</v>
      </c>
      <c r="C411" s="3">
        <v>2030</v>
      </c>
      <c r="D411" s="3" t="s">
        <v>29</v>
      </c>
      <c r="E411" s="3" t="s">
        <v>86</v>
      </c>
      <c r="F411" s="3">
        <v>1</v>
      </c>
      <c r="G411" s="3">
        <v>4</v>
      </c>
      <c r="H411" s="3">
        <v>4</v>
      </c>
      <c r="L411" s="3">
        <v>1</v>
      </c>
    </row>
    <row r="412" spans="1:15">
      <c r="A412" s="3">
        <v>528</v>
      </c>
      <c r="B412" s="3">
        <v>411</v>
      </c>
      <c r="C412" s="3">
        <v>2030</v>
      </c>
      <c r="D412" s="3" t="s">
        <v>226</v>
      </c>
      <c r="E412" s="3" t="s">
        <v>226</v>
      </c>
      <c r="F412" s="3">
        <v>8</v>
      </c>
      <c r="G412" s="3">
        <v>19</v>
      </c>
      <c r="H412" s="3">
        <v>3</v>
      </c>
      <c r="L412" s="3">
        <v>8</v>
      </c>
    </row>
    <row r="413" spans="1:15">
      <c r="A413" s="3">
        <v>526</v>
      </c>
      <c r="B413" s="3">
        <v>412</v>
      </c>
      <c r="C413" s="3">
        <v>2031</v>
      </c>
      <c r="D413" s="3" t="s">
        <v>29</v>
      </c>
      <c r="E413" s="3" t="s">
        <v>71</v>
      </c>
      <c r="F413" s="3">
        <v>1</v>
      </c>
      <c r="G413" s="3">
        <v>14</v>
      </c>
      <c r="H413" s="3">
        <v>5</v>
      </c>
      <c r="I413" s="3">
        <v>1</v>
      </c>
    </row>
    <row r="414" spans="1:15">
      <c r="A414" s="3">
        <v>527</v>
      </c>
      <c r="B414" s="3">
        <v>413</v>
      </c>
      <c r="C414" s="3">
        <v>2031</v>
      </c>
      <c r="D414" s="3" t="s">
        <v>226</v>
      </c>
      <c r="E414" s="3" t="s">
        <v>226</v>
      </c>
      <c r="F414" s="3">
        <v>10</v>
      </c>
      <c r="G414" s="3">
        <v>13</v>
      </c>
      <c r="H414" s="3">
        <v>4</v>
      </c>
      <c r="I414" s="3">
        <v>4</v>
      </c>
      <c r="K414" s="3">
        <v>1</v>
      </c>
    </row>
    <row r="415" spans="1:15">
      <c r="A415" s="3">
        <v>496</v>
      </c>
      <c r="B415" s="3">
        <v>414</v>
      </c>
      <c r="C415" s="3">
        <v>2032</v>
      </c>
      <c r="D415" s="3" t="s">
        <v>17</v>
      </c>
      <c r="E415" s="3" t="s">
        <v>20</v>
      </c>
      <c r="F415" s="3">
        <v>1</v>
      </c>
      <c r="G415" s="3">
        <v>15</v>
      </c>
      <c r="H415" s="3">
        <v>5</v>
      </c>
      <c r="L415" s="3">
        <v>1</v>
      </c>
    </row>
    <row r="416" spans="1:15">
      <c r="A416" s="3">
        <v>495</v>
      </c>
      <c r="B416" s="3">
        <v>415</v>
      </c>
      <c r="C416" s="3">
        <v>2032</v>
      </c>
      <c r="D416" s="3" t="s">
        <v>32</v>
      </c>
      <c r="E416" s="3" t="s">
        <v>113</v>
      </c>
      <c r="F416" s="3">
        <v>3</v>
      </c>
      <c r="G416" s="3">
        <v>39</v>
      </c>
      <c r="H416" s="3">
        <v>4</v>
      </c>
      <c r="I416" s="3">
        <v>1</v>
      </c>
      <c r="L416" s="3">
        <v>3</v>
      </c>
    </row>
    <row r="417" spans="1:15">
      <c r="A417" s="3">
        <v>498</v>
      </c>
      <c r="B417" s="3">
        <v>416</v>
      </c>
      <c r="C417" s="3">
        <v>2032</v>
      </c>
      <c r="D417" s="3" t="s">
        <v>29</v>
      </c>
      <c r="E417" s="3" t="s">
        <v>232</v>
      </c>
      <c r="F417" s="3">
        <v>3</v>
      </c>
      <c r="G417" s="3">
        <v>15</v>
      </c>
      <c r="H417" s="3">
        <v>4</v>
      </c>
      <c r="L417" s="3">
        <v>3</v>
      </c>
      <c r="M417" s="3">
        <v>1</v>
      </c>
      <c r="O417" s="3" t="s">
        <v>358</v>
      </c>
    </row>
    <row r="418" spans="1:15">
      <c r="A418" s="3">
        <v>497</v>
      </c>
      <c r="B418" s="3">
        <v>417</v>
      </c>
      <c r="C418" s="3">
        <v>2032</v>
      </c>
      <c r="D418" s="3" t="s">
        <v>29</v>
      </c>
      <c r="E418" s="3" t="s">
        <v>20</v>
      </c>
      <c r="F418" s="3">
        <v>1</v>
      </c>
      <c r="G418" s="3">
        <v>6</v>
      </c>
      <c r="H418" s="3">
        <v>4</v>
      </c>
      <c r="L418" s="3">
        <v>1</v>
      </c>
    </row>
    <row r="419" spans="1:15">
      <c r="A419" s="3">
        <v>499</v>
      </c>
      <c r="B419" s="3">
        <v>418</v>
      </c>
      <c r="C419" s="3">
        <v>2032</v>
      </c>
      <c r="D419" s="3" t="s">
        <v>226</v>
      </c>
      <c r="E419" s="3" t="s">
        <v>226</v>
      </c>
      <c r="F419" s="3">
        <v>6</v>
      </c>
      <c r="G419" s="3">
        <v>15</v>
      </c>
      <c r="H419" s="3">
        <v>4</v>
      </c>
      <c r="L419" s="3">
        <v>6</v>
      </c>
    </row>
    <row r="420" spans="1:15">
      <c r="A420" s="3">
        <v>539</v>
      </c>
      <c r="B420" s="3">
        <v>419</v>
      </c>
      <c r="C420" s="3">
        <v>2033</v>
      </c>
      <c r="D420" s="3" t="s">
        <v>15</v>
      </c>
      <c r="E420" s="3" t="s">
        <v>206</v>
      </c>
      <c r="F420" s="3">
        <v>1</v>
      </c>
      <c r="G420" s="3" t="s">
        <v>372</v>
      </c>
      <c r="O420" s="3" t="s">
        <v>202</v>
      </c>
    </row>
    <row r="421" spans="1:15">
      <c r="A421" s="3">
        <v>536</v>
      </c>
      <c r="B421" s="3">
        <v>420</v>
      </c>
      <c r="C421" s="3">
        <v>2033</v>
      </c>
      <c r="D421" s="3" t="s">
        <v>17</v>
      </c>
      <c r="E421" s="3" t="s">
        <v>20</v>
      </c>
      <c r="F421" s="3">
        <v>1</v>
      </c>
      <c r="G421" s="3">
        <v>1</v>
      </c>
      <c r="O421" s="3" t="s">
        <v>369</v>
      </c>
    </row>
    <row r="422" spans="1:15">
      <c r="A422" s="3">
        <v>538</v>
      </c>
      <c r="B422" s="3">
        <v>421</v>
      </c>
      <c r="C422" s="3">
        <v>2033</v>
      </c>
      <c r="D422" s="3" t="s">
        <v>32</v>
      </c>
      <c r="E422" s="3" t="s">
        <v>202</v>
      </c>
      <c r="F422" s="3">
        <v>1</v>
      </c>
      <c r="G422" s="3">
        <v>14</v>
      </c>
      <c r="H422" s="3">
        <v>5</v>
      </c>
      <c r="L422" s="3">
        <v>1</v>
      </c>
      <c r="O422" s="3" t="s">
        <v>371</v>
      </c>
    </row>
    <row r="423" spans="1:15">
      <c r="A423" s="3">
        <v>537</v>
      </c>
      <c r="B423" s="3">
        <v>422</v>
      </c>
      <c r="C423" s="3">
        <v>2033</v>
      </c>
      <c r="D423" s="3" t="s">
        <v>32</v>
      </c>
      <c r="E423" s="3" t="s">
        <v>85</v>
      </c>
      <c r="F423" s="3">
        <v>2</v>
      </c>
      <c r="G423" s="3">
        <v>12</v>
      </c>
      <c r="H423" s="3">
        <v>5</v>
      </c>
      <c r="I423" s="3">
        <v>2</v>
      </c>
      <c r="O423" s="3" t="s">
        <v>370</v>
      </c>
    </row>
    <row r="424" spans="1:15">
      <c r="A424" s="3">
        <v>535</v>
      </c>
      <c r="B424" s="3">
        <v>423</v>
      </c>
      <c r="C424" s="3">
        <v>2033</v>
      </c>
      <c r="D424" s="3" t="s">
        <v>40</v>
      </c>
      <c r="E424" s="3" t="s">
        <v>85</v>
      </c>
      <c r="F424" s="3">
        <v>1</v>
      </c>
      <c r="G424" s="3">
        <v>1</v>
      </c>
      <c r="H424" s="3">
        <v>4</v>
      </c>
    </row>
    <row r="425" spans="1:15">
      <c r="A425" s="3">
        <v>540</v>
      </c>
      <c r="B425" s="3">
        <v>424</v>
      </c>
      <c r="C425" s="3">
        <v>2033</v>
      </c>
      <c r="D425" s="3" t="s">
        <v>226</v>
      </c>
      <c r="E425" s="3" t="s">
        <v>226</v>
      </c>
      <c r="F425" s="3">
        <v>14</v>
      </c>
      <c r="G425" s="3">
        <v>16</v>
      </c>
      <c r="H425" s="3">
        <v>4</v>
      </c>
      <c r="K425" s="3">
        <v>1</v>
      </c>
    </row>
    <row r="426" spans="1:15">
      <c r="A426" s="3">
        <v>282</v>
      </c>
      <c r="B426" s="3">
        <v>425</v>
      </c>
      <c r="C426" s="3">
        <v>2034</v>
      </c>
      <c r="D426" s="3" t="s">
        <v>17</v>
      </c>
      <c r="E426" s="3" t="s">
        <v>90</v>
      </c>
      <c r="F426" s="3">
        <v>1</v>
      </c>
      <c r="G426" s="3">
        <v>11</v>
      </c>
      <c r="H426" s="3">
        <v>5</v>
      </c>
    </row>
    <row r="427" spans="1:15">
      <c r="A427" s="3">
        <v>283</v>
      </c>
      <c r="B427" s="3">
        <v>426</v>
      </c>
      <c r="C427" s="3">
        <v>2034</v>
      </c>
      <c r="D427" s="3" t="s">
        <v>219</v>
      </c>
      <c r="E427" s="3" t="s">
        <v>259</v>
      </c>
      <c r="F427" s="3">
        <v>1</v>
      </c>
      <c r="G427" s="3">
        <v>11</v>
      </c>
      <c r="H427" s="3">
        <v>5</v>
      </c>
      <c r="O427" s="3" t="s">
        <v>258</v>
      </c>
    </row>
    <row r="428" spans="1:15">
      <c r="A428" s="3">
        <v>284</v>
      </c>
      <c r="B428" s="3">
        <v>427</v>
      </c>
      <c r="C428" s="3">
        <v>2034</v>
      </c>
      <c r="D428" s="3" t="s">
        <v>226</v>
      </c>
      <c r="E428" s="3" t="s">
        <v>226</v>
      </c>
      <c r="F428" s="3">
        <v>20</v>
      </c>
      <c r="G428" s="3">
        <v>31</v>
      </c>
      <c r="K428" s="3">
        <v>2</v>
      </c>
    </row>
    <row r="429" spans="1:15">
      <c r="A429" s="3">
        <v>476</v>
      </c>
      <c r="B429" s="3">
        <v>428</v>
      </c>
      <c r="C429" s="3">
        <v>2035</v>
      </c>
      <c r="D429" s="3" t="s">
        <v>40</v>
      </c>
      <c r="E429" s="3" t="s">
        <v>52</v>
      </c>
      <c r="F429" s="3">
        <v>1</v>
      </c>
      <c r="G429" s="3">
        <v>3</v>
      </c>
      <c r="H429" s="3">
        <v>5</v>
      </c>
      <c r="O429" s="3" t="s">
        <v>348</v>
      </c>
    </row>
    <row r="430" spans="1:15">
      <c r="A430" s="3">
        <v>477</v>
      </c>
      <c r="B430" s="3">
        <v>429</v>
      </c>
      <c r="C430" s="3">
        <v>2035</v>
      </c>
      <c r="D430" s="3" t="s">
        <v>40</v>
      </c>
      <c r="E430" s="3" t="s">
        <v>202</v>
      </c>
      <c r="F430" s="3">
        <v>2</v>
      </c>
      <c r="G430" s="3">
        <v>3</v>
      </c>
      <c r="H430" s="3">
        <v>5</v>
      </c>
    </row>
    <row r="431" spans="1:15">
      <c r="A431" s="3">
        <v>475</v>
      </c>
      <c r="B431" s="3">
        <v>430</v>
      </c>
      <c r="C431" s="3">
        <v>2035</v>
      </c>
      <c r="D431" s="3" t="s">
        <v>29</v>
      </c>
      <c r="E431" s="3" t="s">
        <v>30</v>
      </c>
      <c r="F431" s="3">
        <v>1</v>
      </c>
      <c r="G431" s="3">
        <v>6</v>
      </c>
      <c r="H431" s="3">
        <v>4</v>
      </c>
      <c r="L431" s="3">
        <v>1</v>
      </c>
      <c r="O431" s="3" t="s">
        <v>347</v>
      </c>
    </row>
    <row r="432" spans="1:15">
      <c r="A432" s="3">
        <v>474</v>
      </c>
      <c r="B432" s="3">
        <v>431</v>
      </c>
      <c r="C432" s="3">
        <v>2035</v>
      </c>
      <c r="D432" s="3" t="s">
        <v>29</v>
      </c>
      <c r="E432" s="3" t="s">
        <v>22</v>
      </c>
      <c r="F432" s="3">
        <v>1</v>
      </c>
      <c r="G432" s="3">
        <v>11</v>
      </c>
      <c r="H432" s="3">
        <v>5</v>
      </c>
      <c r="I432" s="3">
        <v>1</v>
      </c>
      <c r="M432" s="3">
        <v>1</v>
      </c>
      <c r="O432" s="3" t="s">
        <v>346</v>
      </c>
    </row>
    <row r="433" spans="1:15">
      <c r="A433" s="3">
        <v>479</v>
      </c>
      <c r="B433" s="3">
        <v>432</v>
      </c>
      <c r="C433" s="3">
        <v>2035</v>
      </c>
      <c r="D433" s="3" t="s">
        <v>29</v>
      </c>
      <c r="E433" s="3" t="s">
        <v>20</v>
      </c>
      <c r="F433" s="3">
        <v>2</v>
      </c>
      <c r="G433" s="3">
        <v>2</v>
      </c>
      <c r="O433" s="3" t="s">
        <v>349</v>
      </c>
    </row>
    <row r="434" spans="1:15">
      <c r="A434" s="3">
        <v>478</v>
      </c>
      <c r="B434" s="3">
        <v>433</v>
      </c>
      <c r="C434" s="3">
        <v>2035</v>
      </c>
      <c r="D434" s="3" t="s">
        <v>226</v>
      </c>
      <c r="E434" s="3" t="s">
        <v>226</v>
      </c>
      <c r="F434" s="3">
        <v>6</v>
      </c>
      <c r="G434" s="3">
        <v>8</v>
      </c>
      <c r="H434" s="3">
        <v>4</v>
      </c>
    </row>
    <row r="435" spans="1:15">
      <c r="A435" s="3">
        <v>432</v>
      </c>
      <c r="B435" s="3">
        <v>434</v>
      </c>
      <c r="C435" s="3">
        <v>2036</v>
      </c>
      <c r="D435" s="3" t="s">
        <v>17</v>
      </c>
      <c r="E435" s="3" t="s">
        <v>69</v>
      </c>
      <c r="F435" s="3">
        <v>1</v>
      </c>
      <c r="G435" s="3">
        <v>31</v>
      </c>
      <c r="H435" s="3">
        <v>5</v>
      </c>
      <c r="I435" s="3">
        <v>1</v>
      </c>
      <c r="K435" s="3">
        <v>1</v>
      </c>
      <c r="O435" s="3" t="s">
        <v>321</v>
      </c>
    </row>
    <row r="436" spans="1:15">
      <c r="A436" s="3">
        <v>435</v>
      </c>
      <c r="B436" s="3">
        <v>435</v>
      </c>
      <c r="C436" s="3">
        <v>2036</v>
      </c>
      <c r="D436" s="3" t="s">
        <v>25</v>
      </c>
      <c r="E436" s="3" t="s">
        <v>58</v>
      </c>
      <c r="F436" s="3">
        <v>1</v>
      </c>
      <c r="G436" s="3">
        <v>7</v>
      </c>
      <c r="H436" s="3">
        <v>5</v>
      </c>
    </row>
    <row r="437" spans="1:15">
      <c r="A437" s="3">
        <v>437</v>
      </c>
      <c r="B437" s="3">
        <v>436</v>
      </c>
      <c r="C437" s="3">
        <v>2036</v>
      </c>
      <c r="D437" s="3" t="s">
        <v>40</v>
      </c>
      <c r="E437" s="3" t="s">
        <v>85</v>
      </c>
      <c r="F437" s="3">
        <v>5</v>
      </c>
      <c r="G437" s="3">
        <v>11</v>
      </c>
      <c r="H437" s="3">
        <v>4</v>
      </c>
      <c r="I437" s="3">
        <v>1</v>
      </c>
      <c r="O437" s="3" t="s">
        <v>324</v>
      </c>
    </row>
    <row r="438" spans="1:15">
      <c r="A438" s="3">
        <v>436</v>
      </c>
      <c r="B438" s="3">
        <v>437</v>
      </c>
      <c r="C438" s="3">
        <v>2036</v>
      </c>
      <c r="D438" s="3" t="s">
        <v>40</v>
      </c>
      <c r="E438" s="3" t="s">
        <v>58</v>
      </c>
      <c r="F438" s="3">
        <v>1</v>
      </c>
      <c r="G438" s="3">
        <v>12</v>
      </c>
      <c r="H438" s="3">
        <v>5</v>
      </c>
      <c r="K438" s="3">
        <v>1</v>
      </c>
      <c r="O438" s="3" t="s">
        <v>323</v>
      </c>
    </row>
    <row r="439" spans="1:15">
      <c r="A439" s="3">
        <v>433</v>
      </c>
      <c r="B439" s="3">
        <v>438</v>
      </c>
      <c r="C439" s="3">
        <v>2036</v>
      </c>
      <c r="D439" s="3" t="s">
        <v>34</v>
      </c>
      <c r="E439" s="3" t="s">
        <v>22</v>
      </c>
      <c r="F439" s="3">
        <v>1</v>
      </c>
      <c r="G439" s="3">
        <v>18</v>
      </c>
      <c r="H439" s="3">
        <v>5</v>
      </c>
      <c r="I439" s="3">
        <v>1</v>
      </c>
      <c r="O439" s="3" t="s">
        <v>322</v>
      </c>
    </row>
    <row r="440" spans="1:15">
      <c r="A440" s="3">
        <v>434</v>
      </c>
      <c r="B440" s="3">
        <v>439</v>
      </c>
      <c r="C440" s="3">
        <v>2036</v>
      </c>
      <c r="D440" s="3" t="s">
        <v>29</v>
      </c>
      <c r="E440" s="3" t="s">
        <v>71</v>
      </c>
      <c r="F440" s="3">
        <v>1</v>
      </c>
      <c r="G440" s="3">
        <v>12</v>
      </c>
      <c r="H440" s="3">
        <v>5</v>
      </c>
      <c r="I440" s="3">
        <v>1</v>
      </c>
      <c r="O440" s="3" t="s">
        <v>261</v>
      </c>
    </row>
    <row r="441" spans="1:15">
      <c r="A441" s="3">
        <v>431</v>
      </c>
      <c r="B441" s="3">
        <v>440</v>
      </c>
      <c r="C441" s="3">
        <v>2036</v>
      </c>
      <c r="D441" s="3" t="s">
        <v>29</v>
      </c>
      <c r="E441" s="3" t="s">
        <v>86</v>
      </c>
      <c r="F441" s="3">
        <v>3</v>
      </c>
      <c r="G441" s="3">
        <v>14</v>
      </c>
      <c r="H441" s="3">
        <v>5</v>
      </c>
      <c r="K441" s="3">
        <v>2</v>
      </c>
      <c r="O441" s="3" t="s">
        <v>320</v>
      </c>
    </row>
    <row r="442" spans="1:15">
      <c r="A442" s="3">
        <v>430</v>
      </c>
      <c r="B442" s="3">
        <v>441</v>
      </c>
      <c r="C442" s="3">
        <v>2036</v>
      </c>
      <c r="D442" s="3" t="s">
        <v>29</v>
      </c>
      <c r="E442" s="3" t="s">
        <v>22</v>
      </c>
      <c r="F442" s="3">
        <v>1</v>
      </c>
      <c r="G442" s="3">
        <v>5</v>
      </c>
      <c r="H442" s="3">
        <v>5</v>
      </c>
      <c r="I442" s="3">
        <v>1</v>
      </c>
      <c r="K442" s="3">
        <v>1</v>
      </c>
      <c r="L442" s="3">
        <v>1</v>
      </c>
      <c r="O442" s="3" t="s">
        <v>319</v>
      </c>
    </row>
    <row r="443" spans="1:15">
      <c r="A443" s="3">
        <v>438</v>
      </c>
      <c r="B443" s="3">
        <v>442</v>
      </c>
      <c r="C443" s="3">
        <v>2036</v>
      </c>
      <c r="D443" s="3" t="s">
        <v>226</v>
      </c>
      <c r="E443" s="3" t="s">
        <v>226</v>
      </c>
      <c r="F443" s="3">
        <v>19</v>
      </c>
      <c r="G443" s="3">
        <v>56</v>
      </c>
      <c r="H443" s="3">
        <v>4</v>
      </c>
      <c r="I443" s="3">
        <v>2</v>
      </c>
      <c r="M443" s="3">
        <v>3</v>
      </c>
    </row>
    <row r="444" spans="1:15">
      <c r="A444" s="3">
        <v>493</v>
      </c>
      <c r="B444" s="3">
        <v>443</v>
      </c>
      <c r="C444" s="3">
        <v>2038</v>
      </c>
      <c r="D444" s="3" t="s">
        <v>15</v>
      </c>
      <c r="E444" s="3" t="s">
        <v>282</v>
      </c>
      <c r="F444" s="3">
        <v>3</v>
      </c>
      <c r="G444" s="3">
        <v>3</v>
      </c>
      <c r="H444" s="3">
        <v>4</v>
      </c>
      <c r="L444" s="3">
        <v>3</v>
      </c>
    </row>
    <row r="445" spans="1:15">
      <c r="A445" s="3">
        <v>494</v>
      </c>
      <c r="B445" s="3">
        <v>444</v>
      </c>
      <c r="C445" s="3">
        <v>2038</v>
      </c>
      <c r="D445" s="3" t="s">
        <v>226</v>
      </c>
      <c r="E445" s="3" t="s">
        <v>226</v>
      </c>
      <c r="F445" s="3">
        <v>1</v>
      </c>
      <c r="G445" s="3">
        <v>5</v>
      </c>
      <c r="H445" s="3">
        <v>4</v>
      </c>
      <c r="L445" s="3">
        <v>1</v>
      </c>
      <c r="O445" s="3" t="s">
        <v>357</v>
      </c>
    </row>
    <row r="446" spans="1:15">
      <c r="A446" s="3">
        <v>525</v>
      </c>
      <c r="B446" s="3">
        <v>445</v>
      </c>
      <c r="C446" s="3">
        <v>2039</v>
      </c>
      <c r="D446" s="3" t="s">
        <v>226</v>
      </c>
      <c r="E446" s="3" t="s">
        <v>226</v>
      </c>
      <c r="F446" s="3">
        <v>2</v>
      </c>
      <c r="G446" s="3">
        <v>3</v>
      </c>
      <c r="H446" s="3">
        <v>2</v>
      </c>
    </row>
    <row r="447" spans="1:15">
      <c r="A447" s="3">
        <v>506</v>
      </c>
      <c r="B447" s="3">
        <v>446</v>
      </c>
      <c r="C447" s="3">
        <v>2040</v>
      </c>
      <c r="D447" s="3" t="s">
        <v>40</v>
      </c>
      <c r="E447" s="3" t="s">
        <v>73</v>
      </c>
      <c r="F447" s="3">
        <v>1</v>
      </c>
      <c r="H447" s="3">
        <v>5</v>
      </c>
      <c r="I447" s="3">
        <v>1</v>
      </c>
    </row>
    <row r="448" spans="1:15">
      <c r="A448" s="3">
        <v>505</v>
      </c>
      <c r="B448" s="3">
        <v>447</v>
      </c>
      <c r="C448" s="3">
        <v>2040</v>
      </c>
      <c r="D448" s="3" t="s">
        <v>226</v>
      </c>
      <c r="E448" s="3" t="s">
        <v>226</v>
      </c>
      <c r="F448" s="3">
        <v>7</v>
      </c>
      <c r="G448" s="3">
        <v>27</v>
      </c>
      <c r="H448" s="3">
        <v>3</v>
      </c>
      <c r="K448" s="3">
        <v>1</v>
      </c>
      <c r="O448" s="3" t="s">
        <v>361</v>
      </c>
    </row>
    <row r="449" spans="1:15">
      <c r="A449" s="3">
        <v>544</v>
      </c>
      <c r="B449" s="3">
        <v>448</v>
      </c>
      <c r="C449" s="3">
        <v>2041</v>
      </c>
      <c r="D449" s="3" t="s">
        <v>29</v>
      </c>
      <c r="E449" s="3" t="s">
        <v>232</v>
      </c>
      <c r="F449" s="3">
        <v>1</v>
      </c>
      <c r="G449" s="3">
        <v>9</v>
      </c>
      <c r="H449" s="3">
        <v>5</v>
      </c>
      <c r="L449" s="3">
        <v>1</v>
      </c>
    </row>
    <row r="450" spans="1:15">
      <c r="A450" s="3">
        <v>543</v>
      </c>
      <c r="B450" s="3">
        <v>449</v>
      </c>
      <c r="C450" s="3">
        <v>2041</v>
      </c>
      <c r="D450" s="3" t="s">
        <v>226</v>
      </c>
      <c r="E450" s="3" t="s">
        <v>226</v>
      </c>
      <c r="F450" s="3">
        <v>11</v>
      </c>
      <c r="G450" s="3">
        <v>10</v>
      </c>
      <c r="H450" s="3">
        <v>3</v>
      </c>
      <c r="L450" s="3">
        <v>11</v>
      </c>
    </row>
    <row r="451" spans="1:15">
      <c r="A451" s="3">
        <v>460</v>
      </c>
      <c r="B451" s="3">
        <v>450</v>
      </c>
      <c r="C451" s="3">
        <v>2042</v>
      </c>
      <c r="D451" s="3" t="s">
        <v>17</v>
      </c>
      <c r="E451" s="3" t="s">
        <v>77</v>
      </c>
      <c r="F451" s="3">
        <v>1</v>
      </c>
      <c r="G451" s="3">
        <v>27</v>
      </c>
      <c r="H451" s="3">
        <v>5</v>
      </c>
      <c r="K451" s="3">
        <v>1</v>
      </c>
      <c r="L451" s="3">
        <v>1</v>
      </c>
      <c r="O451" s="3" t="s">
        <v>33</v>
      </c>
    </row>
    <row r="452" spans="1:15">
      <c r="A452" s="3">
        <v>463</v>
      </c>
      <c r="B452" s="3">
        <v>451</v>
      </c>
      <c r="C452" s="3">
        <v>2042</v>
      </c>
      <c r="D452" s="3" t="s">
        <v>17</v>
      </c>
      <c r="E452" s="3" t="s">
        <v>58</v>
      </c>
      <c r="F452" s="3">
        <v>1</v>
      </c>
      <c r="G452" s="3">
        <v>10</v>
      </c>
      <c r="H452" s="3">
        <v>5</v>
      </c>
      <c r="O452" s="3" t="s">
        <v>334</v>
      </c>
    </row>
    <row r="453" spans="1:15">
      <c r="A453" s="3">
        <v>462</v>
      </c>
      <c r="B453" s="3">
        <v>452</v>
      </c>
      <c r="C453" s="3">
        <v>2042</v>
      </c>
      <c r="D453" s="3" t="s">
        <v>17</v>
      </c>
      <c r="E453" s="3" t="s">
        <v>86</v>
      </c>
      <c r="F453" s="3">
        <v>1</v>
      </c>
      <c r="G453" s="3">
        <v>9</v>
      </c>
      <c r="H453" s="3">
        <v>5</v>
      </c>
      <c r="O453" s="3" t="s">
        <v>333</v>
      </c>
    </row>
    <row r="454" spans="1:15">
      <c r="A454" s="3">
        <v>461</v>
      </c>
      <c r="B454" s="3">
        <v>453</v>
      </c>
      <c r="C454" s="3">
        <v>2042</v>
      </c>
      <c r="D454" s="3" t="s">
        <v>17</v>
      </c>
      <c r="E454" s="3" t="s">
        <v>78</v>
      </c>
      <c r="F454" s="3">
        <v>1</v>
      </c>
      <c r="G454" s="3">
        <v>12</v>
      </c>
      <c r="H454" s="3">
        <v>5</v>
      </c>
      <c r="I454" s="3">
        <v>1</v>
      </c>
      <c r="O454" s="3" t="s">
        <v>332</v>
      </c>
    </row>
    <row r="455" spans="1:15">
      <c r="A455" s="3">
        <v>459</v>
      </c>
      <c r="B455" s="3">
        <v>454</v>
      </c>
      <c r="C455" s="3">
        <v>2042</v>
      </c>
      <c r="D455" s="3" t="s">
        <v>32</v>
      </c>
      <c r="E455" s="3" t="s">
        <v>113</v>
      </c>
      <c r="F455" s="3">
        <v>19</v>
      </c>
      <c r="G455" s="3">
        <v>5</v>
      </c>
      <c r="H455" s="3">
        <v>1</v>
      </c>
      <c r="O455" s="3" t="s">
        <v>332</v>
      </c>
    </row>
    <row r="456" spans="1:15">
      <c r="A456" s="3">
        <v>466</v>
      </c>
      <c r="B456" s="3">
        <v>455</v>
      </c>
      <c r="C456" s="3">
        <v>2042</v>
      </c>
      <c r="D456" s="3" t="s">
        <v>34</v>
      </c>
      <c r="E456" s="3" t="s">
        <v>246</v>
      </c>
      <c r="F456" s="3">
        <v>1</v>
      </c>
      <c r="G456" s="3">
        <v>4</v>
      </c>
      <c r="H456" s="3">
        <v>4</v>
      </c>
      <c r="O456" s="3" t="s">
        <v>335</v>
      </c>
    </row>
    <row r="457" spans="1:15">
      <c r="A457" s="3">
        <v>458</v>
      </c>
      <c r="B457" s="3">
        <v>456</v>
      </c>
      <c r="C457" s="3">
        <v>2042</v>
      </c>
      <c r="D457" s="3" t="s">
        <v>29</v>
      </c>
      <c r="E457" s="3" t="s">
        <v>306</v>
      </c>
      <c r="F457" s="3">
        <v>1</v>
      </c>
      <c r="G457" s="3">
        <v>21</v>
      </c>
      <c r="H457" s="3">
        <v>5</v>
      </c>
      <c r="O457" s="3" t="s">
        <v>331</v>
      </c>
    </row>
    <row r="458" spans="1:15">
      <c r="A458" s="3">
        <v>464</v>
      </c>
      <c r="B458" s="3">
        <v>457</v>
      </c>
      <c r="C458" s="3">
        <v>2042</v>
      </c>
      <c r="D458" s="3" t="s">
        <v>29</v>
      </c>
      <c r="E458" s="3" t="s">
        <v>22</v>
      </c>
      <c r="F458" s="3">
        <v>1</v>
      </c>
      <c r="G458" s="3">
        <v>9</v>
      </c>
      <c r="H458" s="3">
        <v>5</v>
      </c>
      <c r="I458" s="3">
        <v>1</v>
      </c>
      <c r="K458" s="3">
        <v>1</v>
      </c>
    </row>
    <row r="459" spans="1:15">
      <c r="A459" s="3">
        <v>465</v>
      </c>
      <c r="B459" s="3">
        <v>458</v>
      </c>
      <c r="C459" s="3">
        <v>2042</v>
      </c>
      <c r="D459" s="3" t="s">
        <v>226</v>
      </c>
      <c r="E459" s="3" t="s">
        <v>226</v>
      </c>
      <c r="F459" s="3">
        <v>19</v>
      </c>
      <c r="G459" s="3">
        <v>62</v>
      </c>
      <c r="H459" s="3">
        <v>5</v>
      </c>
      <c r="I459" s="3">
        <v>2</v>
      </c>
      <c r="M459" s="3">
        <v>4</v>
      </c>
    </row>
    <row r="460" spans="1:15">
      <c r="A460" s="3">
        <v>334</v>
      </c>
      <c r="B460" s="3">
        <v>459</v>
      </c>
      <c r="C460" s="3">
        <v>2043</v>
      </c>
      <c r="D460" s="3" t="s">
        <v>29</v>
      </c>
      <c r="E460" s="3" t="s">
        <v>86</v>
      </c>
      <c r="F460" s="3">
        <v>1</v>
      </c>
      <c r="G460" s="3">
        <v>6</v>
      </c>
      <c r="H460" s="3">
        <v>5</v>
      </c>
    </row>
    <row r="461" spans="1:15">
      <c r="A461" s="3">
        <v>335</v>
      </c>
      <c r="B461" s="3">
        <v>460</v>
      </c>
      <c r="C461" s="3">
        <v>2043</v>
      </c>
      <c r="D461" s="3" t="s">
        <v>226</v>
      </c>
      <c r="E461" s="3" t="s">
        <v>226</v>
      </c>
      <c r="F461" s="3">
        <v>1</v>
      </c>
      <c r="G461" s="3">
        <v>2</v>
      </c>
      <c r="H461" s="3">
        <v>5</v>
      </c>
    </row>
    <row r="462" spans="1:15">
      <c r="A462" s="3">
        <v>442</v>
      </c>
      <c r="B462" s="3">
        <v>461</v>
      </c>
      <c r="C462" s="3">
        <v>2044</v>
      </c>
      <c r="D462" s="3" t="s">
        <v>15</v>
      </c>
      <c r="E462" s="3" t="s">
        <v>16</v>
      </c>
      <c r="F462" s="3">
        <v>3</v>
      </c>
      <c r="G462" s="3">
        <v>2</v>
      </c>
      <c r="H462" s="3">
        <v>4</v>
      </c>
      <c r="M462" s="3">
        <v>3</v>
      </c>
    </row>
    <row r="463" spans="1:15">
      <c r="A463" s="3">
        <v>441</v>
      </c>
      <c r="B463" s="3">
        <v>462</v>
      </c>
      <c r="C463" s="3">
        <v>2044</v>
      </c>
      <c r="D463" s="3" t="s">
        <v>40</v>
      </c>
      <c r="E463" s="3" t="s">
        <v>85</v>
      </c>
      <c r="F463" s="3">
        <v>1</v>
      </c>
      <c r="G463" s="3">
        <v>4</v>
      </c>
      <c r="H463" s="3">
        <v>5</v>
      </c>
    </row>
    <row r="464" spans="1:15">
      <c r="A464" s="3">
        <v>439</v>
      </c>
      <c r="B464" s="3">
        <v>463</v>
      </c>
      <c r="C464" s="3">
        <v>2044</v>
      </c>
      <c r="D464" s="3" t="s">
        <v>29</v>
      </c>
      <c r="E464" s="3" t="s">
        <v>52</v>
      </c>
      <c r="F464" s="3">
        <v>1</v>
      </c>
      <c r="G464" s="3">
        <v>23</v>
      </c>
      <c r="H464" s="3">
        <v>5</v>
      </c>
      <c r="O464" s="3" t="s">
        <v>33</v>
      </c>
    </row>
    <row r="465" spans="1:15">
      <c r="A465" s="3">
        <v>440</v>
      </c>
      <c r="B465" s="3">
        <v>464</v>
      </c>
      <c r="C465" s="3">
        <v>2044</v>
      </c>
      <c r="D465" s="3" t="s">
        <v>29</v>
      </c>
      <c r="E465" s="3" t="s">
        <v>58</v>
      </c>
      <c r="F465" s="3">
        <v>2</v>
      </c>
      <c r="G465" s="3">
        <v>16</v>
      </c>
      <c r="H465" s="3">
        <v>5</v>
      </c>
      <c r="I465" s="3">
        <v>2</v>
      </c>
      <c r="O465" s="3" t="s">
        <v>325</v>
      </c>
    </row>
    <row r="466" spans="1:15">
      <c r="A466" s="3">
        <v>443</v>
      </c>
      <c r="B466" s="3">
        <v>465</v>
      </c>
      <c r="C466" s="3">
        <v>2044</v>
      </c>
      <c r="D466" s="3" t="s">
        <v>226</v>
      </c>
      <c r="E466" s="3" t="s">
        <v>226</v>
      </c>
      <c r="F466" s="3">
        <v>3</v>
      </c>
      <c r="G466" s="3">
        <v>4</v>
      </c>
      <c r="H466" s="3">
        <v>3</v>
      </c>
    </row>
    <row r="467" spans="1:15">
      <c r="A467" s="3">
        <v>59</v>
      </c>
      <c r="B467" s="3">
        <v>466</v>
      </c>
      <c r="C467" s="4">
        <v>2045</v>
      </c>
      <c r="D467" s="3" t="s">
        <v>15</v>
      </c>
      <c r="E467" s="3" t="s">
        <v>42</v>
      </c>
      <c r="F467" s="3">
        <v>3</v>
      </c>
      <c r="G467" s="3">
        <v>7</v>
      </c>
      <c r="H467" s="3">
        <v>5</v>
      </c>
    </row>
    <row r="468" spans="1:15">
      <c r="A468" s="3">
        <v>54</v>
      </c>
      <c r="B468" s="3">
        <v>467</v>
      </c>
      <c r="C468" s="4">
        <v>2045</v>
      </c>
      <c r="D468" s="3" t="s">
        <v>17</v>
      </c>
      <c r="E468" s="3" t="s">
        <v>79</v>
      </c>
      <c r="F468" s="3">
        <v>1</v>
      </c>
      <c r="G468" s="3">
        <v>11</v>
      </c>
      <c r="H468" s="3">
        <v>4</v>
      </c>
      <c r="I468" s="3">
        <v>1</v>
      </c>
    </row>
    <row r="469" spans="1:15">
      <c r="A469" s="3">
        <v>55</v>
      </c>
      <c r="B469" s="3">
        <v>468</v>
      </c>
      <c r="C469" s="4">
        <v>2045</v>
      </c>
      <c r="D469" s="3" t="s">
        <v>17</v>
      </c>
      <c r="E469" s="3" t="s">
        <v>78</v>
      </c>
      <c r="F469" s="3">
        <v>1</v>
      </c>
      <c r="G469" s="3">
        <v>14</v>
      </c>
      <c r="H469" s="3">
        <v>5</v>
      </c>
      <c r="I469" s="3">
        <v>1</v>
      </c>
    </row>
    <row r="470" spans="1:15">
      <c r="A470" s="3">
        <v>57</v>
      </c>
      <c r="B470" s="3">
        <v>469</v>
      </c>
      <c r="C470" s="4">
        <v>2045</v>
      </c>
      <c r="D470" s="3" t="s">
        <v>40</v>
      </c>
      <c r="E470" s="3" t="s">
        <v>81</v>
      </c>
      <c r="F470" s="3">
        <v>2</v>
      </c>
      <c r="G470" s="3">
        <v>7</v>
      </c>
      <c r="H470" s="3">
        <v>5</v>
      </c>
      <c r="I470" s="3">
        <v>1</v>
      </c>
      <c r="O470" s="3" t="s">
        <v>82</v>
      </c>
    </row>
    <row r="471" spans="1:15">
      <c r="A471" s="3">
        <v>56</v>
      </c>
      <c r="B471" s="3">
        <v>470</v>
      </c>
      <c r="C471" s="4">
        <v>2045</v>
      </c>
      <c r="D471" s="3" t="s">
        <v>80</v>
      </c>
      <c r="E471" s="3" t="s">
        <v>36</v>
      </c>
      <c r="F471" s="3">
        <v>1</v>
      </c>
      <c r="G471" s="3">
        <v>9</v>
      </c>
      <c r="H471" s="3">
        <v>4</v>
      </c>
      <c r="K471" s="3">
        <v>1</v>
      </c>
    </row>
    <row r="472" spans="1:15">
      <c r="A472" s="3">
        <v>52</v>
      </c>
      <c r="B472" s="3">
        <v>471</v>
      </c>
      <c r="C472" s="4">
        <v>2045</v>
      </c>
      <c r="D472" s="3" t="s">
        <v>29</v>
      </c>
      <c r="E472" s="3" t="s">
        <v>77</v>
      </c>
      <c r="F472" s="3">
        <v>1</v>
      </c>
      <c r="G472" s="3">
        <v>7</v>
      </c>
      <c r="H472" s="3">
        <v>5</v>
      </c>
      <c r="I472" s="3">
        <v>1</v>
      </c>
      <c r="L472" s="3">
        <v>1</v>
      </c>
    </row>
    <row r="473" spans="1:15">
      <c r="A473" s="3">
        <v>60</v>
      </c>
      <c r="B473" s="3">
        <v>472</v>
      </c>
      <c r="C473" s="4">
        <v>2045</v>
      </c>
      <c r="D473" s="3" t="s">
        <v>29</v>
      </c>
      <c r="E473" s="3" t="s">
        <v>77</v>
      </c>
      <c r="F473" s="3">
        <v>1</v>
      </c>
      <c r="G473" s="3">
        <v>5</v>
      </c>
      <c r="H473" s="3">
        <v>3</v>
      </c>
      <c r="O473" s="3" t="s">
        <v>83</v>
      </c>
    </row>
    <row r="474" spans="1:15">
      <c r="A474" s="3">
        <v>53</v>
      </c>
      <c r="B474" s="3">
        <v>473</v>
      </c>
      <c r="C474" s="4">
        <v>2045</v>
      </c>
      <c r="D474" s="3" t="s">
        <v>29</v>
      </c>
      <c r="E474" s="3" t="s">
        <v>78</v>
      </c>
      <c r="F474" s="3">
        <v>1</v>
      </c>
      <c r="G474" s="3">
        <v>5</v>
      </c>
      <c r="H474" s="3">
        <v>5</v>
      </c>
    </row>
    <row r="475" spans="1:15">
      <c r="A475" s="3">
        <v>58</v>
      </c>
      <c r="B475" s="3">
        <v>474</v>
      </c>
      <c r="C475" s="4">
        <v>2045</v>
      </c>
      <c r="D475" s="3" t="s">
        <v>226</v>
      </c>
      <c r="E475" s="3" t="s">
        <v>226</v>
      </c>
      <c r="F475" s="3">
        <v>27</v>
      </c>
      <c r="G475" s="3">
        <v>70</v>
      </c>
      <c r="H475" s="3">
        <v>4</v>
      </c>
      <c r="I475" s="3">
        <v>1</v>
      </c>
      <c r="K475" s="3">
        <v>2</v>
      </c>
    </row>
    <row r="476" spans="1:15">
      <c r="A476" s="3">
        <v>551</v>
      </c>
      <c r="B476" s="3">
        <v>475</v>
      </c>
      <c r="C476" s="3">
        <v>2046</v>
      </c>
      <c r="D476" s="3" t="s">
        <v>226</v>
      </c>
      <c r="E476" s="3" t="s">
        <v>226</v>
      </c>
      <c r="F476" s="3">
        <v>1</v>
      </c>
      <c r="G476" s="3">
        <v>2</v>
      </c>
      <c r="H476" s="3">
        <v>5</v>
      </c>
      <c r="O476" s="3" t="s">
        <v>374</v>
      </c>
    </row>
    <row r="477" spans="1:15">
      <c r="A477" s="3">
        <v>552</v>
      </c>
      <c r="B477" s="3">
        <v>476</v>
      </c>
      <c r="C477" s="3">
        <v>2048</v>
      </c>
      <c r="D477" s="3" t="s">
        <v>375</v>
      </c>
      <c r="E477" s="3" t="s">
        <v>217</v>
      </c>
      <c r="F477" s="3">
        <v>1</v>
      </c>
      <c r="G477" s="3" t="s">
        <v>372</v>
      </c>
      <c r="H477" s="3">
        <v>5</v>
      </c>
    </row>
    <row r="478" spans="1:15">
      <c r="A478" s="3">
        <v>553</v>
      </c>
      <c r="B478" s="3">
        <v>477</v>
      </c>
      <c r="C478" s="3">
        <v>2048</v>
      </c>
      <c r="D478" s="3" t="s">
        <v>226</v>
      </c>
      <c r="E478" s="3" t="s">
        <v>226</v>
      </c>
      <c r="F478" s="3">
        <v>8</v>
      </c>
      <c r="G478" s="3">
        <v>24</v>
      </c>
    </row>
    <row r="479" spans="1:15">
      <c r="A479" s="3">
        <v>281</v>
      </c>
      <c r="B479" s="3">
        <v>478</v>
      </c>
      <c r="C479" s="3">
        <v>2049</v>
      </c>
      <c r="D479" s="3" t="s">
        <v>226</v>
      </c>
      <c r="E479" s="3" t="s">
        <v>226</v>
      </c>
      <c r="F479" s="3">
        <v>4</v>
      </c>
      <c r="G479" s="3">
        <v>4</v>
      </c>
      <c r="H479" s="3">
        <v>4</v>
      </c>
    </row>
    <row r="480" spans="1:15">
      <c r="A480" s="3">
        <v>550</v>
      </c>
      <c r="B480" s="3">
        <v>479</v>
      </c>
      <c r="C480" s="3">
        <v>2051</v>
      </c>
      <c r="D480" s="3" t="s">
        <v>226</v>
      </c>
      <c r="E480" s="3" t="s">
        <v>226</v>
      </c>
      <c r="F480" s="3">
        <v>6</v>
      </c>
      <c r="G480" s="3">
        <v>12</v>
      </c>
      <c r="H480" s="3">
        <v>5</v>
      </c>
    </row>
    <row r="481" spans="1:15">
      <c r="A481" s="3">
        <v>554</v>
      </c>
      <c r="B481" s="3">
        <v>480</v>
      </c>
      <c r="C481" s="3">
        <v>2052</v>
      </c>
      <c r="D481" s="3" t="s">
        <v>40</v>
      </c>
      <c r="E481" s="3" t="s">
        <v>85</v>
      </c>
      <c r="F481" s="3">
        <v>3</v>
      </c>
      <c r="G481" s="3">
        <v>4</v>
      </c>
      <c r="H481" s="3">
        <v>4</v>
      </c>
      <c r="L481" s="3">
        <v>3</v>
      </c>
    </row>
    <row r="482" spans="1:15">
      <c r="A482" s="3">
        <v>555</v>
      </c>
      <c r="B482" s="3">
        <v>481</v>
      </c>
      <c r="C482" s="3">
        <v>2052</v>
      </c>
      <c r="D482" s="3" t="s">
        <v>40</v>
      </c>
      <c r="E482" s="3" t="s">
        <v>22</v>
      </c>
      <c r="F482" s="3">
        <v>1</v>
      </c>
      <c r="G482" s="3">
        <v>5</v>
      </c>
      <c r="H482" s="3">
        <v>3</v>
      </c>
      <c r="L482" s="3">
        <v>1</v>
      </c>
    </row>
    <row r="483" spans="1:15">
      <c r="A483" s="3">
        <v>556</v>
      </c>
      <c r="B483" s="3">
        <v>482</v>
      </c>
      <c r="C483" s="3">
        <v>2052</v>
      </c>
      <c r="D483" s="3" t="s">
        <v>34</v>
      </c>
      <c r="E483" s="3" t="s">
        <v>135</v>
      </c>
      <c r="F483" s="3">
        <v>1</v>
      </c>
      <c r="G483" s="3">
        <v>4</v>
      </c>
      <c r="H483" s="3">
        <v>4</v>
      </c>
      <c r="L483" s="3">
        <v>1</v>
      </c>
    </row>
    <row r="484" spans="1:15">
      <c r="A484" s="3">
        <v>323</v>
      </c>
      <c r="B484" s="3">
        <v>483</v>
      </c>
      <c r="C484" s="3">
        <v>2053</v>
      </c>
      <c r="D484" s="3" t="s">
        <v>29</v>
      </c>
      <c r="E484" s="3" t="s">
        <v>36</v>
      </c>
      <c r="F484" s="3">
        <v>1</v>
      </c>
      <c r="G484" s="3">
        <v>7</v>
      </c>
      <c r="H484" s="3">
        <v>5</v>
      </c>
      <c r="K484" s="3">
        <v>1</v>
      </c>
    </row>
    <row r="485" spans="1:15">
      <c r="A485" s="3">
        <v>322</v>
      </c>
      <c r="B485" s="3">
        <v>484</v>
      </c>
      <c r="C485" s="3">
        <v>2053</v>
      </c>
      <c r="D485" s="3" t="s">
        <v>29</v>
      </c>
      <c r="E485" s="3" t="s">
        <v>77</v>
      </c>
      <c r="F485" s="3">
        <v>1</v>
      </c>
      <c r="G485" s="3">
        <v>20</v>
      </c>
      <c r="H485" s="3">
        <v>5</v>
      </c>
    </row>
    <row r="486" spans="1:15">
      <c r="A486" s="3">
        <v>321</v>
      </c>
      <c r="B486" s="3">
        <v>485</v>
      </c>
      <c r="C486" s="3">
        <v>2053</v>
      </c>
      <c r="D486" s="3" t="s">
        <v>226</v>
      </c>
      <c r="E486" s="3" t="s">
        <v>226</v>
      </c>
      <c r="F486" s="3">
        <v>7</v>
      </c>
      <c r="G486" s="3">
        <v>27</v>
      </c>
      <c r="H486" s="3">
        <v>4</v>
      </c>
      <c r="I486" s="3">
        <v>1</v>
      </c>
    </row>
    <row r="487" spans="1:15">
      <c r="A487" s="3">
        <v>492</v>
      </c>
      <c r="B487" s="3">
        <v>486</v>
      </c>
      <c r="C487" s="3">
        <v>2056</v>
      </c>
      <c r="D487" s="3" t="s">
        <v>142</v>
      </c>
      <c r="E487" s="3" t="s">
        <v>69</v>
      </c>
      <c r="F487" s="3">
        <v>1</v>
      </c>
      <c r="G487" s="3">
        <v>31</v>
      </c>
      <c r="H487" s="3">
        <v>5</v>
      </c>
    </row>
    <row r="488" spans="1:15">
      <c r="A488" s="3">
        <v>491</v>
      </c>
      <c r="B488" s="3">
        <v>487</v>
      </c>
      <c r="C488" s="3">
        <v>2056</v>
      </c>
      <c r="D488" s="3" t="s">
        <v>226</v>
      </c>
      <c r="E488" s="3" t="s">
        <v>226</v>
      </c>
      <c r="F488" s="3">
        <v>5</v>
      </c>
      <c r="G488" s="3">
        <v>19</v>
      </c>
    </row>
    <row r="489" spans="1:15">
      <c r="A489" s="3">
        <v>533</v>
      </c>
      <c r="B489" s="3">
        <v>488</v>
      </c>
      <c r="C489" s="3">
        <v>2057</v>
      </c>
      <c r="D489" s="3" t="s">
        <v>226</v>
      </c>
      <c r="E489" s="3" t="s">
        <v>226</v>
      </c>
      <c r="F489" s="3">
        <v>1</v>
      </c>
      <c r="G489" s="3">
        <v>5</v>
      </c>
      <c r="H489" s="3">
        <v>4</v>
      </c>
      <c r="K489" s="3">
        <v>1</v>
      </c>
      <c r="O489" s="3" t="s">
        <v>367</v>
      </c>
    </row>
    <row r="490" spans="1:15">
      <c r="A490" s="3">
        <v>279</v>
      </c>
      <c r="B490" s="3">
        <v>489</v>
      </c>
      <c r="C490" s="3">
        <v>2058</v>
      </c>
      <c r="D490" s="3" t="s">
        <v>29</v>
      </c>
      <c r="E490" s="3" t="s">
        <v>22</v>
      </c>
      <c r="F490" s="3">
        <v>1</v>
      </c>
      <c r="G490" s="3">
        <v>10</v>
      </c>
      <c r="H490" s="3">
        <v>5</v>
      </c>
    </row>
    <row r="491" spans="1:15">
      <c r="A491" s="3">
        <v>280</v>
      </c>
      <c r="B491" s="3">
        <v>490</v>
      </c>
      <c r="C491" s="3">
        <v>2058</v>
      </c>
      <c r="D491" s="3" t="s">
        <v>226</v>
      </c>
      <c r="E491" s="3" t="s">
        <v>226</v>
      </c>
      <c r="F491" s="3">
        <v>3</v>
      </c>
      <c r="G491" s="3">
        <v>26</v>
      </c>
      <c r="H491" s="3">
        <v>4</v>
      </c>
      <c r="I491" s="3">
        <v>1</v>
      </c>
      <c r="O491" s="3" t="s">
        <v>257</v>
      </c>
    </row>
    <row r="492" spans="1:15">
      <c r="A492" s="3">
        <v>534</v>
      </c>
      <c r="B492" s="3">
        <v>491</v>
      </c>
      <c r="C492" s="3">
        <v>2060</v>
      </c>
      <c r="D492" s="3" t="s">
        <v>226</v>
      </c>
      <c r="E492" s="3" t="s">
        <v>226</v>
      </c>
      <c r="F492" s="3">
        <v>3</v>
      </c>
      <c r="G492" s="3">
        <v>15</v>
      </c>
      <c r="H492" s="3">
        <v>4</v>
      </c>
      <c r="K492" s="3">
        <v>1</v>
      </c>
      <c r="O492" s="3" t="s">
        <v>368</v>
      </c>
    </row>
    <row r="493" spans="1:15">
      <c r="A493" s="3">
        <v>421</v>
      </c>
      <c r="B493" s="3">
        <v>492</v>
      </c>
      <c r="C493" s="3">
        <v>2064</v>
      </c>
      <c r="D493" s="3" t="s">
        <v>17</v>
      </c>
      <c r="E493" s="3" t="s">
        <v>223</v>
      </c>
      <c r="F493" s="3">
        <v>1</v>
      </c>
      <c r="G493" s="3">
        <v>14</v>
      </c>
      <c r="H493" s="3">
        <v>5</v>
      </c>
    </row>
    <row r="494" spans="1:15">
      <c r="A494" s="3">
        <v>422</v>
      </c>
      <c r="B494" s="3">
        <v>493</v>
      </c>
      <c r="C494" s="3">
        <v>2064</v>
      </c>
      <c r="D494" s="3" t="s">
        <v>17</v>
      </c>
      <c r="E494" s="3" t="s">
        <v>246</v>
      </c>
      <c r="F494" s="3">
        <v>1</v>
      </c>
      <c r="G494" s="3">
        <v>22</v>
      </c>
      <c r="H494" s="3">
        <v>4</v>
      </c>
      <c r="M494" s="3">
        <v>1</v>
      </c>
    </row>
    <row r="495" spans="1:15">
      <c r="A495" s="3">
        <v>419</v>
      </c>
      <c r="B495" s="3">
        <v>494</v>
      </c>
      <c r="C495" s="3">
        <v>2064</v>
      </c>
      <c r="D495" s="3" t="s">
        <v>32</v>
      </c>
      <c r="E495" s="3" t="s">
        <v>113</v>
      </c>
      <c r="F495" s="3">
        <v>1</v>
      </c>
      <c r="G495" s="3">
        <v>13</v>
      </c>
      <c r="H495" s="3">
        <v>5</v>
      </c>
    </row>
    <row r="496" spans="1:15">
      <c r="A496" s="3">
        <v>426</v>
      </c>
      <c r="B496" s="3">
        <v>495</v>
      </c>
      <c r="C496" s="3">
        <v>2064</v>
      </c>
      <c r="D496" s="3" t="s">
        <v>40</v>
      </c>
      <c r="E496" s="3" t="s">
        <v>69</v>
      </c>
      <c r="F496" s="3">
        <v>1</v>
      </c>
      <c r="G496" s="3">
        <v>26</v>
      </c>
      <c r="H496" s="3">
        <v>4</v>
      </c>
      <c r="I496" s="3">
        <v>1</v>
      </c>
      <c r="L496" s="3">
        <v>1</v>
      </c>
    </row>
    <row r="497" spans="1:15">
      <c r="A497" s="3">
        <v>427</v>
      </c>
      <c r="B497" s="3">
        <v>496</v>
      </c>
      <c r="C497" s="3">
        <v>2064</v>
      </c>
      <c r="D497" s="3" t="s">
        <v>40</v>
      </c>
      <c r="E497" s="3" t="s">
        <v>85</v>
      </c>
      <c r="F497" s="3">
        <v>2</v>
      </c>
      <c r="G497" s="3">
        <v>26</v>
      </c>
      <c r="H497" s="3">
        <v>5</v>
      </c>
    </row>
    <row r="498" spans="1:15">
      <c r="A498" s="3">
        <v>428</v>
      </c>
      <c r="B498" s="3">
        <v>497</v>
      </c>
      <c r="C498" s="3">
        <v>2064</v>
      </c>
      <c r="D498" s="3" t="s">
        <v>40</v>
      </c>
      <c r="E498" s="3" t="s">
        <v>86</v>
      </c>
      <c r="F498" s="3">
        <v>1</v>
      </c>
      <c r="G498" s="3">
        <v>3</v>
      </c>
      <c r="H498" s="3">
        <v>5</v>
      </c>
      <c r="K498" s="3">
        <v>1</v>
      </c>
    </row>
    <row r="499" spans="1:15">
      <c r="A499" s="3">
        <v>423</v>
      </c>
      <c r="B499" s="3">
        <v>498</v>
      </c>
      <c r="C499" s="3">
        <v>2064</v>
      </c>
      <c r="D499" s="3" t="s">
        <v>29</v>
      </c>
      <c r="E499" s="3" t="s">
        <v>52</v>
      </c>
      <c r="F499" s="3">
        <v>1</v>
      </c>
      <c r="G499" s="3">
        <v>16</v>
      </c>
      <c r="H499" s="3">
        <v>5</v>
      </c>
    </row>
    <row r="500" spans="1:15">
      <c r="A500" s="3">
        <v>425</v>
      </c>
      <c r="B500" s="3">
        <v>499</v>
      </c>
      <c r="C500" s="3">
        <v>2064</v>
      </c>
      <c r="D500" s="3" t="s">
        <v>29</v>
      </c>
      <c r="E500" s="3" t="s">
        <v>69</v>
      </c>
      <c r="F500" s="3">
        <v>2</v>
      </c>
      <c r="G500" s="3">
        <v>21</v>
      </c>
      <c r="H500" s="3">
        <v>5</v>
      </c>
      <c r="K500" s="3">
        <v>2</v>
      </c>
      <c r="O500" s="3" t="s">
        <v>318</v>
      </c>
    </row>
    <row r="501" spans="1:15">
      <c r="A501" s="3">
        <v>420</v>
      </c>
      <c r="B501" s="3">
        <v>500</v>
      </c>
      <c r="C501" s="3">
        <v>2064</v>
      </c>
      <c r="D501" s="3" t="s">
        <v>29</v>
      </c>
      <c r="E501" s="3" t="s">
        <v>58</v>
      </c>
      <c r="F501" s="3">
        <v>1</v>
      </c>
      <c r="G501" s="3">
        <v>12</v>
      </c>
      <c r="H501" s="3">
        <v>5</v>
      </c>
    </row>
    <row r="502" spans="1:15">
      <c r="A502" s="3">
        <v>424</v>
      </c>
      <c r="B502" s="3">
        <v>501</v>
      </c>
      <c r="C502" s="3">
        <v>2064</v>
      </c>
      <c r="D502" s="3" t="s">
        <v>29</v>
      </c>
      <c r="E502" s="3" t="s">
        <v>20</v>
      </c>
      <c r="F502" s="3">
        <v>3</v>
      </c>
      <c r="G502" s="3">
        <v>8</v>
      </c>
    </row>
    <row r="503" spans="1:15">
      <c r="A503" s="3">
        <v>429</v>
      </c>
      <c r="B503" s="3">
        <v>502</v>
      </c>
      <c r="C503" s="3">
        <v>2064</v>
      </c>
      <c r="D503" s="3" t="s">
        <v>226</v>
      </c>
      <c r="E503" s="3" t="s">
        <v>226</v>
      </c>
      <c r="F503" s="3">
        <v>42</v>
      </c>
      <c r="G503" s="3">
        <v>126</v>
      </c>
      <c r="H503" s="3">
        <v>4</v>
      </c>
      <c r="I503" s="3">
        <v>1</v>
      </c>
      <c r="K503" s="3">
        <v>7</v>
      </c>
    </row>
    <row r="504" spans="1:15">
      <c r="A504" s="3">
        <v>39</v>
      </c>
      <c r="B504" s="3">
        <v>503</v>
      </c>
      <c r="C504" s="3" t="s">
        <v>492</v>
      </c>
      <c r="D504" s="3" t="s">
        <v>65</v>
      </c>
      <c r="E504" s="3" t="s">
        <v>18</v>
      </c>
      <c r="F504" s="3">
        <v>1</v>
      </c>
      <c r="G504" s="3">
        <v>18</v>
      </c>
      <c r="H504" s="3">
        <v>4</v>
      </c>
      <c r="J504" s="3">
        <v>1</v>
      </c>
      <c r="K504" s="3">
        <v>1</v>
      </c>
    </row>
    <row r="505" spans="1:15">
      <c r="A505" s="3">
        <v>37</v>
      </c>
      <c r="B505" s="3">
        <v>504</v>
      </c>
      <c r="C505" s="3" t="s">
        <v>492</v>
      </c>
      <c r="D505" s="3" t="s">
        <v>63</v>
      </c>
      <c r="E505" s="3" t="s">
        <v>18</v>
      </c>
      <c r="F505" s="3">
        <v>1</v>
      </c>
      <c r="G505" s="3">
        <v>9</v>
      </c>
      <c r="H505" s="3">
        <v>5</v>
      </c>
      <c r="J505" s="3">
        <v>1</v>
      </c>
    </row>
    <row r="506" spans="1:15">
      <c r="A506" s="3">
        <v>38</v>
      </c>
      <c r="B506" s="3">
        <v>505</v>
      </c>
      <c r="C506" s="3" t="s">
        <v>492</v>
      </c>
      <c r="D506" s="3" t="s">
        <v>34</v>
      </c>
      <c r="E506" s="3" t="s">
        <v>64</v>
      </c>
      <c r="F506" s="3">
        <v>1</v>
      </c>
      <c r="G506" s="3">
        <v>4</v>
      </c>
      <c r="H506" s="3">
        <v>5</v>
      </c>
    </row>
    <row r="507" spans="1:15">
      <c r="A507" s="3">
        <v>508</v>
      </c>
      <c r="B507" s="3">
        <v>506</v>
      </c>
      <c r="C507" s="3" t="s">
        <v>491</v>
      </c>
      <c r="D507" s="3" t="s">
        <v>226</v>
      </c>
      <c r="E507" s="3" t="s">
        <v>226</v>
      </c>
      <c r="F507" s="3">
        <v>1</v>
      </c>
      <c r="G507" s="3">
        <v>3</v>
      </c>
      <c r="H507" s="3">
        <v>3</v>
      </c>
    </row>
    <row r="508" spans="1:15">
      <c r="A508" s="3">
        <v>113</v>
      </c>
      <c r="B508" s="3">
        <v>507</v>
      </c>
      <c r="C508" s="3">
        <v>3000</v>
      </c>
      <c r="D508" s="3" t="s">
        <v>15</v>
      </c>
      <c r="E508" s="3" t="s">
        <v>104</v>
      </c>
      <c r="F508" s="3">
        <v>2</v>
      </c>
      <c r="G508" s="3">
        <v>3</v>
      </c>
      <c r="H508" s="3">
        <v>5</v>
      </c>
    </row>
    <row r="509" spans="1:15">
      <c r="A509" s="3">
        <v>115</v>
      </c>
      <c r="B509" s="3">
        <v>508</v>
      </c>
      <c r="C509" s="3">
        <v>3000</v>
      </c>
      <c r="D509" s="3" t="s">
        <v>17</v>
      </c>
      <c r="E509" s="3" t="s">
        <v>126</v>
      </c>
      <c r="F509" s="3">
        <v>1</v>
      </c>
      <c r="G509" s="3">
        <v>25</v>
      </c>
      <c r="H509" s="3">
        <v>5</v>
      </c>
    </row>
    <row r="510" spans="1:15">
      <c r="A510" s="3">
        <v>118</v>
      </c>
      <c r="B510" s="3">
        <v>509</v>
      </c>
      <c r="C510" s="3">
        <v>3000</v>
      </c>
      <c r="D510" s="3" t="s">
        <v>17</v>
      </c>
      <c r="E510" s="3" t="s">
        <v>130</v>
      </c>
      <c r="F510" s="3">
        <v>2</v>
      </c>
      <c r="G510" s="3">
        <v>25</v>
      </c>
      <c r="H510" s="3">
        <v>5</v>
      </c>
      <c r="O510" s="3" t="s">
        <v>131</v>
      </c>
    </row>
    <row r="511" spans="1:15">
      <c r="A511" s="3">
        <v>120</v>
      </c>
      <c r="B511" s="3">
        <v>510</v>
      </c>
      <c r="C511" s="3">
        <v>3000</v>
      </c>
      <c r="D511" s="3" t="s">
        <v>25</v>
      </c>
      <c r="E511" s="3" t="s">
        <v>135</v>
      </c>
      <c r="F511" s="3">
        <v>1</v>
      </c>
      <c r="G511" s="3">
        <v>3</v>
      </c>
      <c r="H511" s="3">
        <v>4</v>
      </c>
    </row>
    <row r="512" spans="1:15">
      <c r="A512" s="3">
        <v>122</v>
      </c>
      <c r="B512" s="3">
        <v>511</v>
      </c>
      <c r="C512" s="3">
        <v>3000</v>
      </c>
      <c r="D512" s="3" t="s">
        <v>25</v>
      </c>
      <c r="E512" s="3" t="s">
        <v>78</v>
      </c>
      <c r="F512" s="3">
        <v>1</v>
      </c>
      <c r="G512" s="3">
        <v>7</v>
      </c>
      <c r="H512" s="3">
        <v>4</v>
      </c>
      <c r="O512" s="3" t="s">
        <v>137</v>
      </c>
    </row>
    <row r="513" spans="1:15">
      <c r="A513" s="3">
        <v>116</v>
      </c>
      <c r="B513" s="3">
        <v>512</v>
      </c>
      <c r="C513" s="3">
        <v>3000</v>
      </c>
      <c r="D513" s="3" t="s">
        <v>46</v>
      </c>
      <c r="E513" s="3" t="s">
        <v>127</v>
      </c>
      <c r="F513" s="3">
        <v>12</v>
      </c>
      <c r="G513" s="3">
        <v>179</v>
      </c>
      <c r="H513" s="3">
        <v>5</v>
      </c>
      <c r="O513" s="3" t="s">
        <v>128</v>
      </c>
    </row>
    <row r="514" spans="1:15">
      <c r="A514" s="3">
        <v>121</v>
      </c>
      <c r="B514" s="3">
        <v>513</v>
      </c>
      <c r="C514" s="3">
        <v>3000</v>
      </c>
      <c r="D514" s="3" t="s">
        <v>46</v>
      </c>
      <c r="E514" s="3" t="s">
        <v>136</v>
      </c>
      <c r="F514" s="3">
        <v>2</v>
      </c>
      <c r="G514" s="3">
        <v>159</v>
      </c>
      <c r="H514" s="3">
        <v>4</v>
      </c>
      <c r="K514" s="3">
        <v>1</v>
      </c>
      <c r="O514" s="3" t="s">
        <v>128</v>
      </c>
    </row>
    <row r="515" spans="1:15">
      <c r="A515" s="3">
        <v>119</v>
      </c>
      <c r="B515" s="3">
        <v>514</v>
      </c>
      <c r="C515" s="3">
        <v>3000</v>
      </c>
      <c r="D515" s="3" t="s">
        <v>132</v>
      </c>
      <c r="E515" s="3" t="s">
        <v>133</v>
      </c>
      <c r="F515" s="3">
        <v>1</v>
      </c>
      <c r="G515" s="3">
        <v>36</v>
      </c>
      <c r="H515" s="3">
        <v>4</v>
      </c>
      <c r="I515" s="3">
        <v>1</v>
      </c>
      <c r="O515" s="3" t="s">
        <v>134</v>
      </c>
    </row>
    <row r="516" spans="1:15">
      <c r="A516" s="3">
        <v>117</v>
      </c>
      <c r="B516" s="3">
        <v>515</v>
      </c>
      <c r="C516" s="3">
        <v>3000</v>
      </c>
      <c r="D516" s="3" t="s">
        <v>29</v>
      </c>
      <c r="E516" s="3" t="s">
        <v>129</v>
      </c>
      <c r="F516" s="3">
        <v>1</v>
      </c>
      <c r="G516" s="3">
        <v>4</v>
      </c>
      <c r="H516" s="3">
        <v>4</v>
      </c>
    </row>
    <row r="517" spans="1:15">
      <c r="A517" s="3">
        <v>112</v>
      </c>
      <c r="B517" s="3">
        <v>516</v>
      </c>
      <c r="C517" s="3">
        <v>3000</v>
      </c>
      <c r="D517" s="3" t="s">
        <v>29</v>
      </c>
      <c r="E517" s="3" t="s">
        <v>77</v>
      </c>
      <c r="F517" s="3">
        <v>1</v>
      </c>
      <c r="G517" s="3">
        <v>12</v>
      </c>
      <c r="H517" s="3">
        <v>5</v>
      </c>
    </row>
    <row r="518" spans="1:15">
      <c r="A518" s="3">
        <v>114</v>
      </c>
      <c r="B518" s="3">
        <v>517</v>
      </c>
      <c r="C518" s="3">
        <v>3000</v>
      </c>
      <c r="D518" s="3" t="s">
        <v>29</v>
      </c>
      <c r="E518" s="3" t="s">
        <v>59</v>
      </c>
      <c r="F518" s="3">
        <v>3</v>
      </c>
      <c r="G518" s="3">
        <v>7</v>
      </c>
      <c r="H518" s="3">
        <v>5</v>
      </c>
      <c r="O518" s="3" t="s">
        <v>125</v>
      </c>
    </row>
    <row r="519" spans="1:15">
      <c r="A519" s="3">
        <v>110</v>
      </c>
      <c r="B519" s="3">
        <v>518</v>
      </c>
      <c r="C519" s="3">
        <v>3000</v>
      </c>
      <c r="D519" s="3" t="s">
        <v>226</v>
      </c>
      <c r="E519" s="3" t="s">
        <v>104</v>
      </c>
      <c r="F519" s="3">
        <v>129</v>
      </c>
      <c r="G519" s="3">
        <v>491</v>
      </c>
      <c r="H519" s="5" t="s">
        <v>122</v>
      </c>
      <c r="I519" s="3">
        <v>4</v>
      </c>
      <c r="K519" s="3">
        <v>2</v>
      </c>
      <c r="O519" s="3" t="s">
        <v>123</v>
      </c>
    </row>
    <row r="520" spans="1:15">
      <c r="A520" s="3">
        <v>111</v>
      </c>
      <c r="B520" s="3">
        <v>519</v>
      </c>
      <c r="C520" s="3">
        <v>3000</v>
      </c>
      <c r="D520" s="3" t="s">
        <v>226</v>
      </c>
      <c r="E520" s="3" t="s">
        <v>20</v>
      </c>
      <c r="F520" s="3">
        <v>1</v>
      </c>
      <c r="G520" s="3">
        <v>1</v>
      </c>
      <c r="H520" s="3">
        <v>5</v>
      </c>
      <c r="O520" s="3" t="s">
        <v>124</v>
      </c>
    </row>
    <row r="521" spans="1:15">
      <c r="A521" s="3">
        <v>64</v>
      </c>
      <c r="B521" s="3">
        <v>520</v>
      </c>
      <c r="C521" s="3">
        <v>3001</v>
      </c>
      <c r="D521" s="3" t="s">
        <v>226</v>
      </c>
      <c r="E521" s="3" t="s">
        <v>226</v>
      </c>
      <c r="F521" s="3">
        <v>4</v>
      </c>
      <c r="G521" s="3">
        <v>7</v>
      </c>
      <c r="H521" s="3">
        <v>4</v>
      </c>
      <c r="I521" s="3">
        <v>1</v>
      </c>
      <c r="K521" s="3">
        <v>1</v>
      </c>
      <c r="O521" s="3" t="s">
        <v>88</v>
      </c>
    </row>
    <row r="522" spans="1:15">
      <c r="A522" s="3">
        <v>130</v>
      </c>
      <c r="B522" s="3">
        <v>521</v>
      </c>
      <c r="C522" s="3">
        <v>3002</v>
      </c>
      <c r="D522" s="3" t="s">
        <v>15</v>
      </c>
      <c r="E522" s="3" t="s">
        <v>104</v>
      </c>
      <c r="F522" s="3">
        <v>2</v>
      </c>
      <c r="G522" s="3">
        <v>3</v>
      </c>
      <c r="H522" s="3">
        <v>5</v>
      </c>
      <c r="M522" s="3">
        <v>2</v>
      </c>
    </row>
    <row r="523" spans="1:15">
      <c r="A523" s="3">
        <v>139</v>
      </c>
      <c r="B523" s="3">
        <v>522</v>
      </c>
      <c r="C523" s="3">
        <v>3002</v>
      </c>
      <c r="D523" s="3" t="s">
        <v>17</v>
      </c>
      <c r="E523" s="3" t="s">
        <v>151</v>
      </c>
      <c r="F523" s="3">
        <v>1</v>
      </c>
      <c r="G523" s="3">
        <v>18</v>
      </c>
      <c r="H523" s="3">
        <v>5</v>
      </c>
      <c r="I523" s="3">
        <v>1</v>
      </c>
    </row>
    <row r="524" spans="1:15">
      <c r="A524" s="3">
        <v>137</v>
      </c>
      <c r="B524" s="3">
        <v>523</v>
      </c>
      <c r="C524" s="3">
        <v>3002</v>
      </c>
      <c r="D524" s="3" t="s">
        <v>17</v>
      </c>
      <c r="E524" s="3" t="s">
        <v>150</v>
      </c>
      <c r="F524" s="3">
        <v>1</v>
      </c>
      <c r="G524" s="3">
        <v>36</v>
      </c>
      <c r="H524" s="3">
        <v>5</v>
      </c>
      <c r="I524" s="3">
        <v>1</v>
      </c>
    </row>
    <row r="525" spans="1:15">
      <c r="A525" s="3">
        <v>138</v>
      </c>
      <c r="B525" s="3">
        <v>524</v>
      </c>
      <c r="C525" s="3">
        <v>3002</v>
      </c>
      <c r="D525" s="3" t="s">
        <v>17</v>
      </c>
      <c r="E525" s="3" t="s">
        <v>148</v>
      </c>
      <c r="F525" s="3">
        <v>1</v>
      </c>
      <c r="G525" s="3">
        <v>21</v>
      </c>
      <c r="H525" s="3">
        <v>5</v>
      </c>
    </row>
    <row r="526" spans="1:15">
      <c r="A526" s="3">
        <v>140</v>
      </c>
      <c r="B526" s="3">
        <v>525</v>
      </c>
      <c r="C526" s="3">
        <v>3002</v>
      </c>
      <c r="D526" s="3" t="s">
        <v>46</v>
      </c>
      <c r="E526" s="3" t="s">
        <v>152</v>
      </c>
      <c r="F526" s="3">
        <v>1</v>
      </c>
      <c r="G526" s="3">
        <v>43</v>
      </c>
      <c r="H526" s="3">
        <v>5</v>
      </c>
      <c r="I526" s="3">
        <v>1</v>
      </c>
    </row>
    <row r="527" spans="1:15">
      <c r="A527" s="3">
        <v>134</v>
      </c>
      <c r="B527" s="3">
        <v>526</v>
      </c>
      <c r="C527" s="3">
        <v>3002</v>
      </c>
      <c r="D527" s="3" t="s">
        <v>46</v>
      </c>
      <c r="E527" s="3" t="s">
        <v>148</v>
      </c>
      <c r="F527" s="3">
        <v>1</v>
      </c>
      <c r="G527" s="3">
        <v>19</v>
      </c>
      <c r="H527" s="3">
        <v>5</v>
      </c>
      <c r="I527" s="3">
        <v>1</v>
      </c>
      <c r="K527" s="3">
        <v>1</v>
      </c>
    </row>
    <row r="528" spans="1:15">
      <c r="A528" s="3">
        <v>132</v>
      </c>
      <c r="B528" s="3">
        <v>527</v>
      </c>
      <c r="C528" s="3">
        <v>3002</v>
      </c>
      <c r="D528" s="3" t="s">
        <v>34</v>
      </c>
      <c r="E528" s="3" t="s">
        <v>52</v>
      </c>
      <c r="F528" s="3">
        <v>1</v>
      </c>
      <c r="G528" s="3">
        <v>21</v>
      </c>
      <c r="H528" s="3">
        <v>3</v>
      </c>
    </row>
    <row r="529" spans="1:15">
      <c r="A529" s="3">
        <v>135</v>
      </c>
      <c r="B529" s="3">
        <v>528</v>
      </c>
      <c r="C529" s="3">
        <v>3002</v>
      </c>
      <c r="D529" s="3" t="s">
        <v>29</v>
      </c>
      <c r="E529" s="3" t="s">
        <v>149</v>
      </c>
      <c r="F529" s="3">
        <v>1</v>
      </c>
      <c r="G529" s="3">
        <v>19</v>
      </c>
      <c r="H529" s="3">
        <v>5</v>
      </c>
      <c r="O529" s="3" t="s">
        <v>154</v>
      </c>
    </row>
    <row r="530" spans="1:15">
      <c r="A530" s="3">
        <v>136</v>
      </c>
      <c r="B530" s="3">
        <v>529</v>
      </c>
      <c r="C530" s="3">
        <v>3002</v>
      </c>
      <c r="D530" s="3" t="s">
        <v>29</v>
      </c>
      <c r="E530" s="3" t="s">
        <v>58</v>
      </c>
      <c r="F530" s="3">
        <v>1</v>
      </c>
      <c r="G530" s="3">
        <v>8</v>
      </c>
      <c r="H530" s="3">
        <v>5</v>
      </c>
      <c r="J530" s="3">
        <v>1</v>
      </c>
      <c r="K530" s="3">
        <v>1</v>
      </c>
      <c r="M530" s="3">
        <v>1</v>
      </c>
    </row>
    <row r="531" spans="1:15">
      <c r="A531" s="3">
        <v>133</v>
      </c>
      <c r="B531" s="3">
        <v>530</v>
      </c>
      <c r="C531" s="3">
        <v>3002</v>
      </c>
      <c r="D531" s="3" t="s">
        <v>29</v>
      </c>
      <c r="E531" s="3" t="s">
        <v>59</v>
      </c>
      <c r="F531" s="3">
        <v>2</v>
      </c>
      <c r="G531" s="3">
        <v>10</v>
      </c>
      <c r="H531" s="3">
        <v>5</v>
      </c>
    </row>
    <row r="532" spans="1:15">
      <c r="A532" s="3">
        <v>131</v>
      </c>
      <c r="B532" s="3">
        <v>531</v>
      </c>
      <c r="C532" s="3">
        <v>3002</v>
      </c>
      <c r="D532" s="3" t="s">
        <v>29</v>
      </c>
      <c r="E532" s="3" t="s">
        <v>147</v>
      </c>
      <c r="F532" s="3">
        <v>1</v>
      </c>
      <c r="G532" s="3">
        <v>6</v>
      </c>
      <c r="H532" s="3">
        <v>5</v>
      </c>
    </row>
    <row r="533" spans="1:15">
      <c r="A533" s="3">
        <v>141</v>
      </c>
      <c r="B533" s="3">
        <v>532</v>
      </c>
      <c r="C533" s="3">
        <v>3002</v>
      </c>
      <c r="D533" s="3" t="s">
        <v>226</v>
      </c>
      <c r="E533" s="3" t="s">
        <v>104</v>
      </c>
      <c r="F533" s="3">
        <v>46</v>
      </c>
      <c r="G533" s="3">
        <v>76</v>
      </c>
      <c r="H533" s="3">
        <v>5</v>
      </c>
      <c r="I533" s="3">
        <v>1</v>
      </c>
      <c r="J533" s="3">
        <v>2</v>
      </c>
      <c r="O533" s="3" t="s">
        <v>153</v>
      </c>
    </row>
    <row r="534" spans="1:15">
      <c r="A534" s="3">
        <v>86</v>
      </c>
      <c r="B534" s="3">
        <v>533</v>
      </c>
      <c r="C534" s="3">
        <v>3005</v>
      </c>
      <c r="D534" s="3" t="s">
        <v>34</v>
      </c>
      <c r="E534" s="3" t="s">
        <v>64</v>
      </c>
      <c r="F534" s="3">
        <v>1</v>
      </c>
      <c r="G534" s="3">
        <v>1</v>
      </c>
      <c r="H534" s="3">
        <v>5</v>
      </c>
      <c r="O534" s="3" t="s">
        <v>102</v>
      </c>
    </row>
    <row r="535" spans="1:15">
      <c r="A535" s="3">
        <v>87</v>
      </c>
      <c r="B535" s="3">
        <v>534</v>
      </c>
      <c r="C535" s="3">
        <v>3005</v>
      </c>
      <c r="D535" s="3" t="s">
        <v>29</v>
      </c>
      <c r="E535" s="3" t="s">
        <v>103</v>
      </c>
      <c r="F535" s="3">
        <v>1</v>
      </c>
      <c r="G535" s="3">
        <v>13</v>
      </c>
      <c r="H535" s="3">
        <v>5</v>
      </c>
    </row>
    <row r="536" spans="1:15">
      <c r="A536" s="3">
        <v>89</v>
      </c>
      <c r="B536" s="3">
        <v>535</v>
      </c>
      <c r="C536" s="3">
        <v>3005</v>
      </c>
      <c r="D536" s="3" t="s">
        <v>29</v>
      </c>
      <c r="E536" s="3" t="s">
        <v>103</v>
      </c>
      <c r="F536" s="3">
        <v>1</v>
      </c>
      <c r="G536" s="3">
        <v>8</v>
      </c>
      <c r="H536" s="3">
        <v>5</v>
      </c>
    </row>
    <row r="537" spans="1:15">
      <c r="A537" s="3">
        <v>90</v>
      </c>
      <c r="B537" s="3">
        <v>536</v>
      </c>
      <c r="C537" s="3">
        <v>3005</v>
      </c>
      <c r="D537" s="3" t="s">
        <v>29</v>
      </c>
      <c r="E537" s="3" t="s">
        <v>103</v>
      </c>
      <c r="F537" s="3">
        <v>1</v>
      </c>
      <c r="G537" s="3">
        <v>7</v>
      </c>
      <c r="H537" s="3">
        <v>5</v>
      </c>
    </row>
    <row r="538" spans="1:15">
      <c r="A538" s="3">
        <v>88</v>
      </c>
      <c r="B538" s="3">
        <v>537</v>
      </c>
      <c r="C538" s="3">
        <v>3005</v>
      </c>
      <c r="D538" s="3" t="s">
        <v>226</v>
      </c>
      <c r="E538" s="3" t="s">
        <v>104</v>
      </c>
      <c r="F538" s="3">
        <v>27</v>
      </c>
      <c r="G538" s="3">
        <v>86</v>
      </c>
      <c r="I538" s="3">
        <v>1</v>
      </c>
      <c r="O538" s="3" t="s">
        <v>105</v>
      </c>
    </row>
    <row r="539" spans="1:15">
      <c r="A539" s="3">
        <v>520</v>
      </c>
      <c r="B539" s="3">
        <v>538</v>
      </c>
      <c r="C539" s="3" t="s">
        <v>363</v>
      </c>
      <c r="D539" s="3" t="s">
        <v>226</v>
      </c>
      <c r="E539" s="3" t="s">
        <v>226</v>
      </c>
      <c r="F539" s="3">
        <v>1</v>
      </c>
      <c r="G539" s="3">
        <v>6</v>
      </c>
      <c r="H539" s="3">
        <v>4</v>
      </c>
    </row>
    <row r="540" spans="1:15">
      <c r="A540" s="3">
        <v>25</v>
      </c>
      <c r="B540" s="3">
        <v>539</v>
      </c>
      <c r="C540" s="4">
        <v>3007</v>
      </c>
      <c r="D540" s="3" t="s">
        <v>17</v>
      </c>
      <c r="E540" s="3" t="s">
        <v>36</v>
      </c>
      <c r="F540" s="3">
        <v>1</v>
      </c>
      <c r="G540" s="3">
        <v>44</v>
      </c>
      <c r="H540" s="3">
        <v>4</v>
      </c>
      <c r="K540" s="3">
        <v>1</v>
      </c>
    </row>
    <row r="541" spans="1:15">
      <c r="A541" s="3">
        <v>24</v>
      </c>
      <c r="B541" s="3">
        <v>540</v>
      </c>
      <c r="C541" s="4">
        <v>3007</v>
      </c>
      <c r="D541" s="3" t="s">
        <v>17</v>
      </c>
      <c r="E541" s="3" t="s">
        <v>52</v>
      </c>
      <c r="F541" s="3">
        <v>1</v>
      </c>
      <c r="G541" s="3">
        <v>247</v>
      </c>
      <c r="H541" s="3">
        <v>5</v>
      </c>
      <c r="I541" s="3">
        <v>1</v>
      </c>
      <c r="K541" s="3">
        <v>1</v>
      </c>
      <c r="O541" s="3" t="s">
        <v>33</v>
      </c>
    </row>
    <row r="542" spans="1:15">
      <c r="A542" s="3">
        <v>27</v>
      </c>
      <c r="B542" s="3">
        <v>541</v>
      </c>
      <c r="C542" s="4">
        <v>3007</v>
      </c>
      <c r="D542" s="3" t="s">
        <v>34</v>
      </c>
      <c r="E542" s="3" t="s">
        <v>18</v>
      </c>
      <c r="F542" s="3">
        <v>1</v>
      </c>
      <c r="G542" s="3">
        <v>5</v>
      </c>
      <c r="H542" s="3">
        <v>5</v>
      </c>
    </row>
    <row r="543" spans="1:15">
      <c r="A543" s="3">
        <v>26</v>
      </c>
      <c r="B543" s="3">
        <v>542</v>
      </c>
      <c r="C543" s="4">
        <v>3007</v>
      </c>
      <c r="D543" s="3" t="s">
        <v>29</v>
      </c>
      <c r="E543" s="3" t="s">
        <v>52</v>
      </c>
      <c r="F543" s="3">
        <v>1</v>
      </c>
      <c r="G543" s="3">
        <v>15</v>
      </c>
      <c r="H543" s="3">
        <v>5</v>
      </c>
      <c r="O543" s="3" t="s">
        <v>53</v>
      </c>
    </row>
    <row r="544" spans="1:15">
      <c r="A544" s="3">
        <v>28</v>
      </c>
      <c r="B544" s="3">
        <v>543</v>
      </c>
      <c r="C544" s="4">
        <v>3007</v>
      </c>
      <c r="D544" s="3" t="s">
        <v>226</v>
      </c>
      <c r="E544" s="3" t="s">
        <v>16</v>
      </c>
      <c r="F544" s="3">
        <v>11</v>
      </c>
      <c r="G544" s="3">
        <v>18</v>
      </c>
      <c r="H544" s="3">
        <v>4</v>
      </c>
      <c r="K544" s="3">
        <v>2</v>
      </c>
      <c r="O544" s="3" t="s">
        <v>54</v>
      </c>
    </row>
    <row r="545" spans="1:15">
      <c r="A545" s="3">
        <v>40</v>
      </c>
      <c r="B545" s="3">
        <v>544</v>
      </c>
      <c r="C545" s="4">
        <v>3008</v>
      </c>
      <c r="D545" s="3" t="s">
        <v>17</v>
      </c>
      <c r="E545" s="3" t="s">
        <v>66</v>
      </c>
      <c r="F545" s="3">
        <v>1</v>
      </c>
      <c r="G545" s="3">
        <v>44</v>
      </c>
      <c r="H545" s="3">
        <v>5</v>
      </c>
      <c r="I545" s="3">
        <v>1</v>
      </c>
      <c r="O545" s="3" t="s">
        <v>67</v>
      </c>
    </row>
    <row r="546" spans="1:15">
      <c r="A546" s="3">
        <v>41</v>
      </c>
      <c r="B546" s="3">
        <v>545</v>
      </c>
      <c r="C546" s="4">
        <v>3008</v>
      </c>
      <c r="D546" s="3" t="s">
        <v>226</v>
      </c>
      <c r="E546" s="3" t="s">
        <v>16</v>
      </c>
      <c r="F546" s="3">
        <v>9</v>
      </c>
      <c r="G546" s="3">
        <v>16</v>
      </c>
      <c r="H546" s="3">
        <v>4</v>
      </c>
    </row>
    <row r="547" spans="1:15">
      <c r="A547" s="3">
        <v>521</v>
      </c>
      <c r="B547" s="3">
        <v>546</v>
      </c>
      <c r="C547" s="3" t="s">
        <v>364</v>
      </c>
      <c r="D547" s="3" t="s">
        <v>34</v>
      </c>
      <c r="E547" s="3" t="s">
        <v>365</v>
      </c>
      <c r="F547" s="3">
        <v>2</v>
      </c>
      <c r="G547" s="3">
        <v>2</v>
      </c>
      <c r="H547" s="3">
        <v>3</v>
      </c>
      <c r="O547" s="6" t="s">
        <v>366</v>
      </c>
    </row>
    <row r="548" spans="1:15">
      <c r="A548" s="3">
        <v>524</v>
      </c>
      <c r="B548" s="3">
        <v>547</v>
      </c>
      <c r="C548" s="3">
        <v>3010</v>
      </c>
      <c r="D548" s="3" t="s">
        <v>226</v>
      </c>
      <c r="E548" s="3" t="s">
        <v>226</v>
      </c>
      <c r="F548" s="3">
        <v>6</v>
      </c>
      <c r="G548" s="3">
        <v>14</v>
      </c>
      <c r="H548" s="3">
        <v>4</v>
      </c>
    </row>
    <row r="549" spans="1:15">
      <c r="A549" s="3">
        <v>522</v>
      </c>
      <c r="B549" s="3">
        <v>548</v>
      </c>
      <c r="C549" s="3">
        <v>3011</v>
      </c>
      <c r="D549" s="3" t="s">
        <v>226</v>
      </c>
      <c r="E549" s="3" t="s">
        <v>226</v>
      </c>
      <c r="F549" s="3">
        <v>5</v>
      </c>
      <c r="G549" s="3">
        <v>8</v>
      </c>
      <c r="H549" s="3">
        <v>4</v>
      </c>
    </row>
    <row r="550" spans="1:15">
      <c r="A550" s="3">
        <v>267</v>
      </c>
      <c r="B550" s="3">
        <v>549</v>
      </c>
      <c r="C550" s="3">
        <v>3013</v>
      </c>
      <c r="D550" s="3" t="s">
        <v>32</v>
      </c>
      <c r="E550" s="3" t="s">
        <v>69</v>
      </c>
      <c r="F550" s="3">
        <v>1</v>
      </c>
      <c r="G550" s="3">
        <v>25</v>
      </c>
      <c r="H550" s="3">
        <v>4</v>
      </c>
      <c r="K550" s="3">
        <v>1</v>
      </c>
      <c r="O550" s="3" t="s">
        <v>251</v>
      </c>
    </row>
    <row r="551" spans="1:15">
      <c r="A551" s="3">
        <v>268</v>
      </c>
      <c r="B551" s="3">
        <v>550</v>
      </c>
      <c r="C551" s="3">
        <v>3013</v>
      </c>
      <c r="D551" s="3" t="s">
        <v>29</v>
      </c>
      <c r="E551" s="3" t="s">
        <v>91</v>
      </c>
      <c r="F551" s="3">
        <v>1</v>
      </c>
      <c r="G551" s="3">
        <v>4</v>
      </c>
      <c r="H551" s="3">
        <v>5</v>
      </c>
      <c r="K551" s="3">
        <v>1</v>
      </c>
    </row>
    <row r="552" spans="1:15">
      <c r="A552" s="3">
        <v>269</v>
      </c>
      <c r="B552" s="3">
        <v>551</v>
      </c>
      <c r="C552" s="3">
        <v>3013</v>
      </c>
      <c r="D552" s="3" t="s">
        <v>226</v>
      </c>
      <c r="E552" s="3" t="s">
        <v>226</v>
      </c>
      <c r="F552" s="3">
        <v>22</v>
      </c>
      <c r="G552" s="3">
        <v>29</v>
      </c>
      <c r="H552" s="3">
        <v>4</v>
      </c>
    </row>
    <row r="553" spans="1:15">
      <c r="A553" s="3">
        <v>523</v>
      </c>
      <c r="B553" s="3">
        <v>552</v>
      </c>
      <c r="C553" s="3">
        <v>3014</v>
      </c>
      <c r="D553" s="3" t="s">
        <v>226</v>
      </c>
      <c r="E553" s="3" t="s">
        <v>226</v>
      </c>
      <c r="F553" s="3">
        <v>5</v>
      </c>
      <c r="G553" s="3">
        <v>10</v>
      </c>
      <c r="H553" s="3">
        <v>4</v>
      </c>
    </row>
    <row r="554" spans="1:15">
      <c r="A554" s="3">
        <v>488</v>
      </c>
      <c r="B554" s="3">
        <v>553</v>
      </c>
      <c r="C554" s="3">
        <v>3015</v>
      </c>
      <c r="D554" s="3" t="s">
        <v>34</v>
      </c>
      <c r="E554" s="3" t="s">
        <v>20</v>
      </c>
      <c r="F554" s="3">
        <v>1</v>
      </c>
      <c r="G554" s="3">
        <v>5</v>
      </c>
      <c r="O554" s="3" t="s">
        <v>355</v>
      </c>
    </row>
    <row r="555" spans="1:15">
      <c r="A555" s="3">
        <v>489</v>
      </c>
      <c r="B555" s="3">
        <v>554</v>
      </c>
      <c r="C555" s="3">
        <v>3015</v>
      </c>
      <c r="D555" s="3" t="s">
        <v>29</v>
      </c>
      <c r="E555" s="3" t="s">
        <v>69</v>
      </c>
      <c r="F555" s="3">
        <v>1</v>
      </c>
      <c r="G555" s="3">
        <v>2</v>
      </c>
      <c r="H555" s="3">
        <v>5</v>
      </c>
      <c r="O555" s="3" t="s">
        <v>356</v>
      </c>
    </row>
    <row r="556" spans="1:15">
      <c r="A556" s="3">
        <v>490</v>
      </c>
      <c r="B556" s="3">
        <v>555</v>
      </c>
      <c r="C556" s="3">
        <v>3015</v>
      </c>
      <c r="D556" s="3" t="s">
        <v>226</v>
      </c>
      <c r="E556" s="3" t="s">
        <v>226</v>
      </c>
      <c r="F556" s="3">
        <v>10</v>
      </c>
      <c r="G556" s="3">
        <v>7</v>
      </c>
      <c r="H556" s="3">
        <v>3</v>
      </c>
    </row>
    <row r="557" spans="1:15">
      <c r="A557" s="3">
        <v>507</v>
      </c>
      <c r="B557" s="3">
        <v>556</v>
      </c>
      <c r="C557" s="3">
        <v>3016</v>
      </c>
      <c r="D557" s="3" t="s">
        <v>226</v>
      </c>
      <c r="E557" s="3" t="s">
        <v>226</v>
      </c>
      <c r="F557" s="3">
        <v>2</v>
      </c>
      <c r="G557" s="3">
        <v>5</v>
      </c>
      <c r="H557" s="3">
        <v>3</v>
      </c>
    </row>
  </sheetData>
  <sortState ref="A2:P557">
    <sortCondition ref="B2:B557"/>
  </sortState>
  <pageMargins left="0.7" right="0.7" top="0.75" bottom="0.75" header="0.3" footer="0.3"/>
  <pageSetup paperSize="9" orientation="landscape" r:id="rId1"/>
  <headerFooter>
    <oddHeader>&amp;LBartlemas Assessment&amp;CSitecode:  BC11&amp;RJH June 2012</oddHeader>
    <oddFooter>&amp;C&amp;P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P557"/>
  <sheetViews>
    <sheetView tabSelected="1" workbookViewId="0">
      <pane ySplit="1" topLeftCell="A527" activePane="bottomLeft" state="frozen"/>
      <selection activeCell="H118" sqref="H118"/>
      <selection pane="bottomLeft" activeCell="F236" sqref="F236:H236"/>
    </sheetView>
  </sheetViews>
  <sheetFormatPr defaultRowHeight="12.75"/>
  <cols>
    <col min="1" max="1" width="8.7109375" style="3" customWidth="1"/>
    <col min="2" max="2" width="9.140625" style="3"/>
    <col min="3" max="3" width="11.85546875" style="3" customWidth="1"/>
    <col min="4" max="4" width="16.42578125" style="3" customWidth="1"/>
    <col min="5" max="5" width="13.42578125" style="3" customWidth="1"/>
    <col min="6" max="8" width="8" style="3" customWidth="1"/>
    <col min="9" max="14" width="7" style="3" customWidth="1"/>
    <col min="15" max="15" width="67.7109375" style="3" customWidth="1"/>
    <col min="16" max="16384" width="9.140625" style="3"/>
  </cols>
  <sheetData>
    <row r="1" spans="1:15" s="1" customFormat="1">
      <c r="A1" s="1" t="s">
        <v>376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11</v>
      </c>
      <c r="G1" s="1" t="s">
        <v>12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1" t="s">
        <v>13</v>
      </c>
    </row>
    <row r="2" spans="1:15">
      <c r="A2" s="3">
        <v>289</v>
      </c>
      <c r="B2" s="3">
        <v>1</v>
      </c>
      <c r="C2" s="3">
        <v>1000</v>
      </c>
      <c r="D2" s="3" t="s">
        <v>17</v>
      </c>
      <c r="E2" s="3" t="s">
        <v>69</v>
      </c>
      <c r="F2" s="3">
        <v>1</v>
      </c>
      <c r="G2" s="3">
        <v>43</v>
      </c>
      <c r="H2" s="3">
        <v>3</v>
      </c>
      <c r="I2" s="3">
        <v>1</v>
      </c>
      <c r="O2" s="3" t="s">
        <v>261</v>
      </c>
    </row>
    <row r="3" spans="1:15">
      <c r="A3" s="3">
        <v>291</v>
      </c>
      <c r="B3" s="3">
        <v>2</v>
      </c>
      <c r="C3" s="3">
        <v>1000</v>
      </c>
      <c r="D3" s="3" t="s">
        <v>17</v>
      </c>
      <c r="E3" s="3" t="s">
        <v>69</v>
      </c>
      <c r="F3" s="3">
        <v>1</v>
      </c>
      <c r="G3" s="3">
        <v>24</v>
      </c>
      <c r="H3" s="3">
        <v>5</v>
      </c>
      <c r="I3" s="3">
        <v>1</v>
      </c>
      <c r="O3" s="3" t="s">
        <v>262</v>
      </c>
    </row>
    <row r="4" spans="1:15">
      <c r="A4" s="3">
        <v>286</v>
      </c>
      <c r="B4" s="3">
        <v>3</v>
      </c>
      <c r="C4" s="3">
        <v>1000</v>
      </c>
      <c r="D4" s="3" t="s">
        <v>17</v>
      </c>
      <c r="E4" s="3" t="s">
        <v>58</v>
      </c>
      <c r="F4" s="3">
        <v>1</v>
      </c>
      <c r="G4" s="3">
        <v>56</v>
      </c>
      <c r="H4" s="3">
        <v>4</v>
      </c>
      <c r="I4" s="3">
        <v>1</v>
      </c>
      <c r="M4" s="3">
        <v>1</v>
      </c>
      <c r="O4" s="3" t="s">
        <v>260</v>
      </c>
    </row>
    <row r="5" spans="1:15">
      <c r="A5" s="3">
        <v>288</v>
      </c>
      <c r="B5" s="3">
        <v>4</v>
      </c>
      <c r="C5" s="3">
        <v>1000</v>
      </c>
      <c r="D5" s="3" t="s">
        <v>17</v>
      </c>
      <c r="E5" s="3" t="s">
        <v>20</v>
      </c>
      <c r="F5" s="3">
        <v>1</v>
      </c>
      <c r="G5" s="3">
        <v>6</v>
      </c>
      <c r="H5" s="3">
        <v>5</v>
      </c>
    </row>
    <row r="6" spans="1:15">
      <c r="A6" s="3">
        <v>287</v>
      </c>
      <c r="B6" s="3">
        <v>5</v>
      </c>
      <c r="C6" s="3">
        <v>1000</v>
      </c>
      <c r="D6" s="3" t="s">
        <v>235</v>
      </c>
      <c r="E6" s="3" t="s">
        <v>20</v>
      </c>
      <c r="F6" s="3">
        <v>1</v>
      </c>
      <c r="G6" s="3">
        <v>30</v>
      </c>
      <c r="H6" s="3">
        <v>5</v>
      </c>
    </row>
    <row r="7" spans="1:15">
      <c r="A7" s="3">
        <v>285</v>
      </c>
      <c r="B7" s="3">
        <v>6</v>
      </c>
      <c r="C7" s="3">
        <v>1000</v>
      </c>
      <c r="D7" s="3" t="s">
        <v>40</v>
      </c>
      <c r="E7" s="3" t="s">
        <v>85</v>
      </c>
      <c r="F7" s="3">
        <v>1</v>
      </c>
      <c r="G7" s="3">
        <v>4</v>
      </c>
      <c r="H7" s="3">
        <v>4</v>
      </c>
    </row>
    <row r="8" spans="1:15">
      <c r="A8" s="3">
        <v>290</v>
      </c>
      <c r="B8" s="3">
        <v>7</v>
      </c>
      <c r="C8" s="3">
        <v>1000</v>
      </c>
      <c r="D8" s="3" t="s">
        <v>29</v>
      </c>
      <c r="E8" s="3" t="s">
        <v>78</v>
      </c>
      <c r="F8" s="3">
        <v>1</v>
      </c>
      <c r="G8" s="3">
        <v>11</v>
      </c>
      <c r="H8" s="3">
        <v>5</v>
      </c>
    </row>
    <row r="9" spans="1:15">
      <c r="A9" s="3">
        <v>106</v>
      </c>
      <c r="B9" s="3">
        <v>8</v>
      </c>
      <c r="C9" s="3" t="s">
        <v>116</v>
      </c>
      <c r="D9" s="3" t="s">
        <v>15</v>
      </c>
      <c r="E9" s="3" t="s">
        <v>119</v>
      </c>
      <c r="F9" s="3">
        <v>1</v>
      </c>
      <c r="G9" s="3">
        <v>4</v>
      </c>
      <c r="H9" s="3">
        <v>5</v>
      </c>
    </row>
    <row r="10" spans="1:15">
      <c r="A10" s="3">
        <v>108</v>
      </c>
      <c r="B10" s="3">
        <v>9</v>
      </c>
      <c r="C10" s="3" t="s">
        <v>116</v>
      </c>
      <c r="D10" s="3" t="s">
        <v>120</v>
      </c>
      <c r="E10" s="3" t="s">
        <v>121</v>
      </c>
      <c r="F10" s="3">
        <v>2</v>
      </c>
      <c r="G10" s="3">
        <v>50</v>
      </c>
      <c r="H10" s="3">
        <v>5</v>
      </c>
      <c r="K10" s="3">
        <v>1</v>
      </c>
      <c r="L10" s="3">
        <v>1</v>
      </c>
    </row>
    <row r="11" spans="1:15">
      <c r="A11" s="3">
        <v>105</v>
      </c>
      <c r="B11" s="3">
        <v>10</v>
      </c>
      <c r="C11" s="3" t="s">
        <v>116</v>
      </c>
      <c r="D11" s="3" t="s">
        <v>34</v>
      </c>
      <c r="E11" s="3" t="s">
        <v>117</v>
      </c>
      <c r="F11" s="3">
        <v>1</v>
      </c>
      <c r="G11" s="3">
        <v>6</v>
      </c>
      <c r="H11" s="3">
        <v>4</v>
      </c>
      <c r="O11" s="3" t="s">
        <v>118</v>
      </c>
    </row>
    <row r="12" spans="1:15">
      <c r="A12" s="3">
        <v>107</v>
      </c>
      <c r="B12" s="3">
        <v>11</v>
      </c>
      <c r="C12" s="3" t="s">
        <v>116</v>
      </c>
      <c r="D12" s="3" t="s">
        <v>29</v>
      </c>
      <c r="E12" s="3" t="s">
        <v>78</v>
      </c>
      <c r="F12" s="3">
        <v>1</v>
      </c>
      <c r="G12" s="3">
        <v>9</v>
      </c>
      <c r="H12" s="3">
        <v>5</v>
      </c>
    </row>
    <row r="13" spans="1:15">
      <c r="A13" s="3">
        <v>109</v>
      </c>
      <c r="B13" s="3">
        <v>12</v>
      </c>
      <c r="C13" s="3" t="s">
        <v>116</v>
      </c>
      <c r="D13" s="3" t="s">
        <v>226</v>
      </c>
      <c r="E13" s="3" t="s">
        <v>104</v>
      </c>
      <c r="F13" s="3">
        <v>20</v>
      </c>
      <c r="G13" s="3">
        <v>164</v>
      </c>
      <c r="H13" s="3">
        <v>4</v>
      </c>
    </row>
    <row r="14" spans="1:15">
      <c r="A14" s="3">
        <v>72</v>
      </c>
      <c r="B14" s="3">
        <v>13</v>
      </c>
      <c r="C14" s="3" t="s">
        <v>89</v>
      </c>
      <c r="D14" s="3" t="s">
        <v>15</v>
      </c>
      <c r="E14" s="3" t="s">
        <v>226</v>
      </c>
      <c r="F14" s="3">
        <v>4</v>
      </c>
      <c r="G14" s="3">
        <v>10</v>
      </c>
      <c r="H14" s="3">
        <v>5</v>
      </c>
      <c r="K14" s="3">
        <v>1</v>
      </c>
      <c r="L14" s="3">
        <v>4</v>
      </c>
      <c r="M14" s="3">
        <v>2</v>
      </c>
    </row>
    <row r="15" spans="1:15">
      <c r="A15" s="3">
        <v>73</v>
      </c>
      <c r="B15" s="3">
        <v>14</v>
      </c>
      <c r="C15" s="3" t="s">
        <v>89</v>
      </c>
      <c r="D15" s="3" t="s">
        <v>17</v>
      </c>
      <c r="E15" s="3" t="s">
        <v>79</v>
      </c>
      <c r="F15" s="3">
        <v>2</v>
      </c>
      <c r="G15" s="3">
        <v>31</v>
      </c>
      <c r="H15" s="3">
        <v>3</v>
      </c>
      <c r="J15" s="3">
        <v>2</v>
      </c>
      <c r="L15" s="3">
        <v>2</v>
      </c>
    </row>
    <row r="16" spans="1:15">
      <c r="A16" s="3">
        <v>68</v>
      </c>
      <c r="B16" s="3">
        <v>15</v>
      </c>
      <c r="C16" s="3" t="s">
        <v>89</v>
      </c>
      <c r="D16" s="3" t="s">
        <v>25</v>
      </c>
      <c r="E16" s="3" t="s">
        <v>91</v>
      </c>
      <c r="F16" s="3">
        <v>1</v>
      </c>
      <c r="G16" s="3">
        <v>2</v>
      </c>
      <c r="H16" s="3">
        <v>5</v>
      </c>
    </row>
    <row r="17" spans="1:15">
      <c r="A17" s="3">
        <v>65</v>
      </c>
      <c r="B17" s="3">
        <v>16</v>
      </c>
      <c r="C17" s="3" t="s">
        <v>89</v>
      </c>
      <c r="D17" s="3" t="s">
        <v>25</v>
      </c>
      <c r="E17" s="3" t="s">
        <v>52</v>
      </c>
      <c r="F17" s="3">
        <v>1</v>
      </c>
      <c r="G17" s="3">
        <v>8</v>
      </c>
      <c r="H17" s="3">
        <v>4</v>
      </c>
      <c r="L17" s="3">
        <v>1</v>
      </c>
    </row>
    <row r="18" spans="1:15">
      <c r="A18" s="3">
        <v>70</v>
      </c>
      <c r="B18" s="3">
        <v>17</v>
      </c>
      <c r="C18" s="3" t="s">
        <v>89</v>
      </c>
      <c r="D18" s="3" t="s">
        <v>25</v>
      </c>
      <c r="E18" s="3" t="s">
        <v>71</v>
      </c>
      <c r="F18" s="3">
        <v>1</v>
      </c>
      <c r="G18" s="3">
        <v>6</v>
      </c>
      <c r="H18" s="3">
        <v>5</v>
      </c>
    </row>
    <row r="19" spans="1:15">
      <c r="A19" s="3">
        <v>66</v>
      </c>
      <c r="B19" s="3">
        <v>18</v>
      </c>
      <c r="C19" s="3" t="s">
        <v>89</v>
      </c>
      <c r="D19" s="3" t="s">
        <v>25</v>
      </c>
      <c r="E19" s="3" t="s">
        <v>90</v>
      </c>
      <c r="F19" s="3">
        <v>1</v>
      </c>
      <c r="G19" s="3">
        <v>3</v>
      </c>
      <c r="H19" s="3">
        <v>4</v>
      </c>
      <c r="L19" s="3">
        <v>1</v>
      </c>
    </row>
    <row r="20" spans="1:15">
      <c r="A20" s="3">
        <v>67</v>
      </c>
      <c r="B20" s="3">
        <v>19</v>
      </c>
      <c r="C20" s="3" t="s">
        <v>89</v>
      </c>
      <c r="D20" s="3" t="s">
        <v>25</v>
      </c>
      <c r="E20" s="3" t="s">
        <v>30</v>
      </c>
      <c r="F20" s="3">
        <v>1</v>
      </c>
      <c r="G20" s="3">
        <v>24</v>
      </c>
      <c r="H20" s="3">
        <v>4</v>
      </c>
      <c r="L20" s="3">
        <v>1</v>
      </c>
    </row>
    <row r="21" spans="1:15">
      <c r="A21" s="3">
        <v>69</v>
      </c>
      <c r="B21" s="3">
        <v>20</v>
      </c>
      <c r="C21" s="3" t="s">
        <v>89</v>
      </c>
      <c r="D21" s="3" t="s">
        <v>25</v>
      </c>
      <c r="E21" s="3" t="s">
        <v>77</v>
      </c>
      <c r="F21" s="3">
        <v>2</v>
      </c>
      <c r="G21" s="3">
        <v>5</v>
      </c>
      <c r="H21" s="3">
        <v>4</v>
      </c>
      <c r="L21" s="3">
        <v>1</v>
      </c>
      <c r="N21" s="3">
        <v>1</v>
      </c>
      <c r="O21" s="3" t="s">
        <v>92</v>
      </c>
    </row>
    <row r="22" spans="1:15">
      <c r="A22" s="3">
        <v>71</v>
      </c>
      <c r="B22" s="3">
        <v>21</v>
      </c>
      <c r="C22" s="3" t="s">
        <v>89</v>
      </c>
      <c r="D22" s="3" t="s">
        <v>25</v>
      </c>
      <c r="E22" s="3" t="s">
        <v>20</v>
      </c>
      <c r="F22" s="3">
        <v>1</v>
      </c>
      <c r="G22" s="3">
        <v>3</v>
      </c>
      <c r="H22" s="3">
        <v>5</v>
      </c>
      <c r="K22" s="3">
        <v>1</v>
      </c>
      <c r="N22" s="3">
        <v>1</v>
      </c>
      <c r="O22" s="3" t="s">
        <v>93</v>
      </c>
    </row>
    <row r="23" spans="1:15">
      <c r="A23" s="3">
        <v>82</v>
      </c>
      <c r="B23" s="3">
        <v>22</v>
      </c>
      <c r="C23" s="3" t="s">
        <v>89</v>
      </c>
      <c r="D23" s="3" t="s">
        <v>40</v>
      </c>
      <c r="E23" s="3" t="s">
        <v>69</v>
      </c>
      <c r="F23" s="3">
        <v>1</v>
      </c>
      <c r="G23" s="3">
        <v>8</v>
      </c>
      <c r="H23" s="3">
        <v>5</v>
      </c>
      <c r="L23" s="3">
        <v>1</v>
      </c>
      <c r="N23" s="3">
        <v>1</v>
      </c>
      <c r="O23" s="3" t="s">
        <v>92</v>
      </c>
    </row>
    <row r="24" spans="1:15">
      <c r="A24" s="3">
        <v>84</v>
      </c>
      <c r="B24" s="3">
        <v>23</v>
      </c>
      <c r="C24" s="3" t="s">
        <v>89</v>
      </c>
      <c r="D24" s="3" t="s">
        <v>40</v>
      </c>
      <c r="E24" s="3" t="s">
        <v>69</v>
      </c>
      <c r="F24" s="3">
        <v>1</v>
      </c>
      <c r="G24" s="3">
        <v>3</v>
      </c>
      <c r="H24" s="3">
        <v>3</v>
      </c>
      <c r="L24" s="3">
        <v>1</v>
      </c>
      <c r="O24" s="3" t="s">
        <v>99</v>
      </c>
    </row>
    <row r="25" spans="1:15">
      <c r="A25" s="3">
        <v>83</v>
      </c>
      <c r="B25" s="3">
        <v>24</v>
      </c>
      <c r="C25" s="3" t="s">
        <v>89</v>
      </c>
      <c r="D25" s="3" t="s">
        <v>40</v>
      </c>
      <c r="E25" s="3" t="s">
        <v>226</v>
      </c>
      <c r="F25" s="3">
        <v>1</v>
      </c>
      <c r="G25" s="3">
        <v>9</v>
      </c>
      <c r="H25" s="3">
        <v>5</v>
      </c>
      <c r="O25" s="3" t="s">
        <v>98</v>
      </c>
    </row>
    <row r="26" spans="1:15">
      <c r="A26" s="3">
        <v>81</v>
      </c>
      <c r="B26" s="3">
        <v>25</v>
      </c>
      <c r="C26" s="3" t="s">
        <v>89</v>
      </c>
      <c r="D26" s="3" t="s">
        <v>34</v>
      </c>
      <c r="E26" s="3" t="s">
        <v>30</v>
      </c>
      <c r="F26" s="3">
        <v>1</v>
      </c>
      <c r="G26" s="3">
        <v>19</v>
      </c>
      <c r="H26" s="3">
        <v>5</v>
      </c>
      <c r="M26" s="3">
        <v>1</v>
      </c>
      <c r="O26" s="3" t="s">
        <v>97</v>
      </c>
    </row>
    <row r="27" spans="1:15">
      <c r="A27" s="3">
        <v>80</v>
      </c>
      <c r="B27" s="3">
        <v>26</v>
      </c>
      <c r="C27" s="3" t="s">
        <v>89</v>
      </c>
      <c r="D27" s="3" t="s">
        <v>34</v>
      </c>
      <c r="E27" s="3" t="s">
        <v>69</v>
      </c>
      <c r="F27" s="3">
        <v>1</v>
      </c>
      <c r="G27" s="3">
        <v>11</v>
      </c>
      <c r="H27" s="3">
        <v>5</v>
      </c>
      <c r="K27" s="3">
        <v>1</v>
      </c>
      <c r="L27" s="3">
        <v>1</v>
      </c>
    </row>
    <row r="28" spans="1:15">
      <c r="A28" s="3">
        <v>75</v>
      </c>
      <c r="B28" s="3">
        <v>27</v>
      </c>
      <c r="C28" s="3" t="s">
        <v>89</v>
      </c>
      <c r="D28" s="3" t="s">
        <v>29</v>
      </c>
      <c r="E28" s="3" t="s">
        <v>69</v>
      </c>
      <c r="F28" s="3">
        <v>23</v>
      </c>
      <c r="G28" s="3">
        <v>5</v>
      </c>
      <c r="H28" s="3">
        <v>1</v>
      </c>
      <c r="J28" s="3" t="s">
        <v>96</v>
      </c>
      <c r="K28" s="3">
        <v>1</v>
      </c>
      <c r="L28" s="3">
        <v>1</v>
      </c>
      <c r="O28" s="3" t="s">
        <v>95</v>
      </c>
    </row>
    <row r="29" spans="1:15">
      <c r="A29" s="3">
        <v>78</v>
      </c>
      <c r="B29" s="3">
        <v>28</v>
      </c>
      <c r="C29" s="3" t="s">
        <v>89</v>
      </c>
      <c r="D29" s="3" t="s">
        <v>29</v>
      </c>
      <c r="E29" s="3" t="s">
        <v>77</v>
      </c>
      <c r="F29" s="3">
        <v>1</v>
      </c>
      <c r="G29" s="3">
        <v>14</v>
      </c>
      <c r="H29" s="3">
        <v>5</v>
      </c>
      <c r="L29" s="3">
        <v>1</v>
      </c>
      <c r="N29" s="3">
        <v>1</v>
      </c>
      <c r="O29" s="3" t="s">
        <v>92</v>
      </c>
    </row>
    <row r="30" spans="1:15">
      <c r="A30" s="3">
        <v>79</v>
      </c>
      <c r="B30" s="3">
        <v>29</v>
      </c>
      <c r="C30" s="3" t="s">
        <v>89</v>
      </c>
      <c r="D30" s="3" t="s">
        <v>29</v>
      </c>
      <c r="E30" s="3" t="s">
        <v>59</v>
      </c>
      <c r="F30" s="3">
        <v>3</v>
      </c>
      <c r="G30" s="3">
        <v>20</v>
      </c>
      <c r="H30" s="3">
        <v>4</v>
      </c>
      <c r="N30" s="3">
        <v>1</v>
      </c>
      <c r="O30" s="3" t="s">
        <v>92</v>
      </c>
    </row>
    <row r="31" spans="1:15">
      <c r="A31" s="3">
        <v>74</v>
      </c>
      <c r="B31" s="3">
        <v>30</v>
      </c>
      <c r="C31" s="3" t="s">
        <v>89</v>
      </c>
      <c r="D31" s="3" t="s">
        <v>29</v>
      </c>
      <c r="E31" s="3" t="s">
        <v>22</v>
      </c>
      <c r="F31" s="3">
        <v>1</v>
      </c>
      <c r="G31" s="3">
        <v>17</v>
      </c>
      <c r="H31" s="3">
        <v>4</v>
      </c>
      <c r="K31" s="3">
        <v>1</v>
      </c>
      <c r="L31" s="3">
        <v>1</v>
      </c>
      <c r="O31" s="3" t="s">
        <v>94</v>
      </c>
    </row>
    <row r="32" spans="1:15">
      <c r="A32" s="3">
        <v>76</v>
      </c>
      <c r="B32" s="3">
        <v>31</v>
      </c>
      <c r="C32" s="3" t="s">
        <v>89</v>
      </c>
      <c r="D32" s="3" t="s">
        <v>29</v>
      </c>
      <c r="E32" s="3" t="s">
        <v>22</v>
      </c>
      <c r="F32" s="3">
        <v>1</v>
      </c>
      <c r="G32" s="3">
        <v>7</v>
      </c>
      <c r="H32" s="3">
        <v>4</v>
      </c>
      <c r="L32" s="3">
        <v>1</v>
      </c>
    </row>
    <row r="33" spans="1:15">
      <c r="A33" s="3">
        <v>77</v>
      </c>
      <c r="B33" s="3">
        <v>32</v>
      </c>
      <c r="C33" s="3" t="s">
        <v>89</v>
      </c>
      <c r="D33" s="3" t="s">
        <v>29</v>
      </c>
      <c r="E33" s="3" t="s">
        <v>22</v>
      </c>
      <c r="F33" s="3">
        <v>1</v>
      </c>
      <c r="G33" s="3">
        <v>6</v>
      </c>
      <c r="H33" s="3">
        <v>4</v>
      </c>
      <c r="O33" s="3" t="s">
        <v>70</v>
      </c>
    </row>
    <row r="34" spans="1:15">
      <c r="A34" s="3">
        <v>85</v>
      </c>
      <c r="B34" s="3">
        <v>33</v>
      </c>
      <c r="C34" s="3" t="s">
        <v>89</v>
      </c>
      <c r="D34" s="3" t="s">
        <v>226</v>
      </c>
      <c r="E34" s="3" t="s">
        <v>16</v>
      </c>
      <c r="F34" s="3">
        <v>80</v>
      </c>
      <c r="G34" s="3">
        <v>131</v>
      </c>
      <c r="H34" s="3">
        <v>4</v>
      </c>
      <c r="K34" s="3">
        <v>2</v>
      </c>
      <c r="M34" s="3">
        <v>1</v>
      </c>
      <c r="N34" s="3" t="s">
        <v>100</v>
      </c>
      <c r="O34" s="3" t="s">
        <v>101</v>
      </c>
    </row>
    <row r="35" spans="1:15">
      <c r="A35" s="3">
        <v>157</v>
      </c>
      <c r="B35" s="3">
        <v>34</v>
      </c>
      <c r="C35" s="3" t="s">
        <v>162</v>
      </c>
      <c r="D35" s="3" t="s">
        <v>15</v>
      </c>
      <c r="E35" s="3" t="s">
        <v>138</v>
      </c>
      <c r="F35" s="3">
        <v>1</v>
      </c>
      <c r="G35" s="3">
        <v>4</v>
      </c>
      <c r="H35" s="3">
        <v>5</v>
      </c>
      <c r="I35" s="3">
        <v>1</v>
      </c>
      <c r="M35" s="3">
        <v>1</v>
      </c>
      <c r="O35" s="3" t="s">
        <v>169</v>
      </c>
    </row>
    <row r="36" spans="1:15">
      <c r="A36" s="3">
        <v>152</v>
      </c>
      <c r="B36" s="3">
        <v>35</v>
      </c>
      <c r="C36" s="3" t="s">
        <v>162</v>
      </c>
      <c r="D36" s="3" t="s">
        <v>17</v>
      </c>
      <c r="E36" s="3" t="s">
        <v>59</v>
      </c>
      <c r="F36" s="3">
        <v>2</v>
      </c>
      <c r="G36" s="3">
        <v>24</v>
      </c>
      <c r="H36" s="3">
        <v>5</v>
      </c>
      <c r="O36" s="3" t="s">
        <v>165</v>
      </c>
    </row>
    <row r="37" spans="1:15">
      <c r="A37" s="3">
        <v>153</v>
      </c>
      <c r="B37" s="3">
        <v>36</v>
      </c>
      <c r="C37" s="3" t="s">
        <v>162</v>
      </c>
      <c r="D37" s="3" t="s">
        <v>142</v>
      </c>
      <c r="E37" s="3" t="s">
        <v>166</v>
      </c>
      <c r="F37" s="3">
        <v>1</v>
      </c>
      <c r="G37" s="3">
        <v>15</v>
      </c>
      <c r="H37" s="3">
        <v>5</v>
      </c>
      <c r="K37" s="3">
        <v>1</v>
      </c>
    </row>
    <row r="38" spans="1:15">
      <c r="A38" s="3">
        <v>150</v>
      </c>
      <c r="B38" s="3">
        <v>37</v>
      </c>
      <c r="C38" s="3" t="s">
        <v>162</v>
      </c>
      <c r="D38" s="3" t="s">
        <v>142</v>
      </c>
      <c r="E38" s="3" t="s">
        <v>164</v>
      </c>
      <c r="F38" s="3">
        <v>1</v>
      </c>
      <c r="G38" s="3">
        <v>18</v>
      </c>
      <c r="H38" s="3">
        <v>4</v>
      </c>
      <c r="L38" s="3">
        <v>2</v>
      </c>
      <c r="M38" s="3">
        <v>2</v>
      </c>
    </row>
    <row r="39" spans="1:15">
      <c r="A39" s="3">
        <v>151</v>
      </c>
      <c r="B39" s="3">
        <v>38</v>
      </c>
      <c r="C39" s="3" t="s">
        <v>162</v>
      </c>
      <c r="D39" s="3" t="s">
        <v>142</v>
      </c>
      <c r="E39" s="3" t="s">
        <v>20</v>
      </c>
      <c r="F39" s="3">
        <v>1</v>
      </c>
      <c r="G39" s="3">
        <v>3</v>
      </c>
      <c r="H39" s="3">
        <v>5</v>
      </c>
      <c r="O39" s="3" t="s">
        <v>72</v>
      </c>
    </row>
    <row r="40" spans="1:15">
      <c r="A40" s="3">
        <v>158</v>
      </c>
      <c r="B40" s="3">
        <v>39</v>
      </c>
      <c r="C40" s="3" t="s">
        <v>162</v>
      </c>
      <c r="D40" s="3" t="s">
        <v>46</v>
      </c>
      <c r="E40" s="3" t="s">
        <v>106</v>
      </c>
      <c r="F40" s="3">
        <v>1</v>
      </c>
      <c r="G40" s="3">
        <v>8</v>
      </c>
      <c r="H40" s="3">
        <v>4</v>
      </c>
      <c r="O40" s="3" t="s">
        <v>108</v>
      </c>
    </row>
    <row r="41" spans="1:15">
      <c r="A41" s="3">
        <v>149</v>
      </c>
      <c r="B41" s="3">
        <v>40</v>
      </c>
      <c r="C41" s="3" t="s">
        <v>162</v>
      </c>
      <c r="D41" s="3" t="s">
        <v>34</v>
      </c>
      <c r="E41" s="3" t="s">
        <v>58</v>
      </c>
      <c r="F41" s="3">
        <v>2</v>
      </c>
      <c r="G41" s="3">
        <v>14</v>
      </c>
      <c r="H41" s="3">
        <v>4</v>
      </c>
    </row>
    <row r="42" spans="1:15">
      <c r="A42" s="3">
        <v>154</v>
      </c>
      <c r="B42" s="3">
        <v>41</v>
      </c>
      <c r="C42" s="3" t="s">
        <v>162</v>
      </c>
      <c r="D42" s="3" t="s">
        <v>34</v>
      </c>
      <c r="E42" s="3" t="s">
        <v>20</v>
      </c>
      <c r="F42" s="3">
        <v>1</v>
      </c>
      <c r="G42" s="3">
        <v>2</v>
      </c>
      <c r="H42" s="3">
        <v>5</v>
      </c>
      <c r="M42" s="3">
        <v>1</v>
      </c>
    </row>
    <row r="43" spans="1:15">
      <c r="A43" s="3">
        <v>155</v>
      </c>
      <c r="B43" s="3">
        <v>42</v>
      </c>
      <c r="C43" s="3" t="s">
        <v>162</v>
      </c>
      <c r="D43" s="3" t="s">
        <v>80</v>
      </c>
      <c r="E43" s="3" t="s">
        <v>167</v>
      </c>
      <c r="F43" s="3">
        <v>1</v>
      </c>
      <c r="G43" s="3">
        <v>1</v>
      </c>
      <c r="H43" s="3">
        <v>5</v>
      </c>
      <c r="I43" s="3">
        <v>1</v>
      </c>
    </row>
    <row r="44" spans="1:15">
      <c r="A44" s="3">
        <v>147</v>
      </c>
      <c r="B44" s="3">
        <v>43</v>
      </c>
      <c r="C44" s="3" t="s">
        <v>162</v>
      </c>
      <c r="D44" s="3" t="s">
        <v>29</v>
      </c>
      <c r="E44" s="3" t="s">
        <v>52</v>
      </c>
      <c r="F44" s="3">
        <v>1</v>
      </c>
      <c r="G44" s="3">
        <v>3</v>
      </c>
      <c r="H44" s="3">
        <v>5</v>
      </c>
      <c r="O44" s="3" t="s">
        <v>163</v>
      </c>
    </row>
    <row r="45" spans="1:15">
      <c r="A45" s="3">
        <v>148</v>
      </c>
      <c r="B45" s="3">
        <v>44</v>
      </c>
      <c r="C45" s="3" t="s">
        <v>162</v>
      </c>
      <c r="D45" s="3" t="s">
        <v>29</v>
      </c>
      <c r="E45" s="3" t="s">
        <v>20</v>
      </c>
      <c r="F45" s="3">
        <v>1</v>
      </c>
      <c r="G45" s="3">
        <v>3</v>
      </c>
      <c r="H45" s="3">
        <v>5</v>
      </c>
    </row>
    <row r="46" spans="1:15">
      <c r="A46" s="3">
        <v>156</v>
      </c>
      <c r="B46" s="3">
        <v>45</v>
      </c>
      <c r="C46" s="3" t="s">
        <v>162</v>
      </c>
      <c r="D46" s="3" t="s">
        <v>29</v>
      </c>
      <c r="E46" s="3" t="s">
        <v>20</v>
      </c>
      <c r="F46" s="3">
        <v>1</v>
      </c>
      <c r="G46" s="3">
        <v>6</v>
      </c>
      <c r="H46" s="3">
        <v>5</v>
      </c>
      <c r="O46" s="3" t="s">
        <v>168</v>
      </c>
    </row>
    <row r="47" spans="1:15">
      <c r="A47" s="3">
        <v>159</v>
      </c>
      <c r="B47" s="3">
        <v>46</v>
      </c>
      <c r="C47" s="3" t="s">
        <v>162</v>
      </c>
      <c r="D47" s="3" t="s">
        <v>226</v>
      </c>
      <c r="E47" s="3" t="s">
        <v>104</v>
      </c>
      <c r="F47" s="3">
        <v>58</v>
      </c>
      <c r="G47" s="3">
        <v>172</v>
      </c>
      <c r="H47" s="3">
        <v>4</v>
      </c>
      <c r="J47" s="3">
        <v>32</v>
      </c>
      <c r="K47" s="3">
        <v>1</v>
      </c>
      <c r="M47" s="3">
        <v>9</v>
      </c>
      <c r="O47" s="3" t="s">
        <v>170</v>
      </c>
    </row>
    <row r="48" spans="1:15">
      <c r="A48" s="3">
        <v>22</v>
      </c>
      <c r="B48" s="3">
        <v>47</v>
      </c>
      <c r="C48" s="3" t="s">
        <v>44</v>
      </c>
      <c r="D48" s="3" t="s">
        <v>49</v>
      </c>
      <c r="E48" s="3" t="s">
        <v>226</v>
      </c>
      <c r="F48" s="3">
        <v>1</v>
      </c>
      <c r="G48" s="3">
        <v>2</v>
      </c>
      <c r="H48" s="3">
        <v>5</v>
      </c>
      <c r="O48" s="3" t="s">
        <v>50</v>
      </c>
    </row>
    <row r="49" spans="1:15">
      <c r="A49" s="3">
        <v>18</v>
      </c>
      <c r="B49" s="3">
        <v>48</v>
      </c>
      <c r="C49" s="3" t="s">
        <v>44</v>
      </c>
      <c r="D49" s="3" t="s">
        <v>45</v>
      </c>
      <c r="E49" s="3" t="s">
        <v>19</v>
      </c>
      <c r="F49" s="3">
        <v>1</v>
      </c>
      <c r="G49" s="3">
        <v>26</v>
      </c>
      <c r="H49" s="3">
        <v>5</v>
      </c>
      <c r="K49" s="3">
        <v>1</v>
      </c>
      <c r="L49" s="3">
        <v>1</v>
      </c>
      <c r="O49" s="3" t="s">
        <v>33</v>
      </c>
    </row>
    <row r="50" spans="1:15">
      <c r="A50" s="3">
        <v>20</v>
      </c>
      <c r="B50" s="3">
        <v>49</v>
      </c>
      <c r="C50" s="3" t="s">
        <v>44</v>
      </c>
      <c r="D50" s="3" t="s">
        <v>46</v>
      </c>
      <c r="E50" s="3" t="s">
        <v>47</v>
      </c>
      <c r="F50" s="3">
        <v>1</v>
      </c>
      <c r="G50" s="3">
        <v>60</v>
      </c>
      <c r="H50" s="3">
        <v>5</v>
      </c>
      <c r="K50" s="3">
        <v>1</v>
      </c>
    </row>
    <row r="51" spans="1:15">
      <c r="A51" s="3">
        <v>19</v>
      </c>
      <c r="B51" s="3">
        <v>50</v>
      </c>
      <c r="C51" s="3" t="s">
        <v>44</v>
      </c>
      <c r="D51" s="3" t="s">
        <v>46</v>
      </c>
      <c r="E51" s="3" t="s">
        <v>20</v>
      </c>
      <c r="F51" s="3">
        <v>1</v>
      </c>
      <c r="G51" s="3">
        <v>16</v>
      </c>
      <c r="H51" s="3">
        <v>5</v>
      </c>
    </row>
    <row r="52" spans="1:15">
      <c r="A52" s="3">
        <v>21</v>
      </c>
      <c r="B52" s="3">
        <v>51</v>
      </c>
      <c r="C52" s="3" t="s">
        <v>44</v>
      </c>
      <c r="D52" s="3" t="s">
        <v>29</v>
      </c>
      <c r="E52" s="3" t="s">
        <v>48</v>
      </c>
      <c r="F52" s="3">
        <v>1</v>
      </c>
      <c r="G52" s="3">
        <v>8</v>
      </c>
      <c r="H52" s="3">
        <v>5</v>
      </c>
    </row>
    <row r="53" spans="1:15">
      <c r="A53" s="3">
        <v>23</v>
      </c>
      <c r="B53" s="3">
        <v>52</v>
      </c>
      <c r="C53" s="3" t="s">
        <v>44</v>
      </c>
      <c r="D53" s="3" t="s">
        <v>226</v>
      </c>
      <c r="E53" s="3" t="s">
        <v>16</v>
      </c>
      <c r="F53" s="3">
        <v>33</v>
      </c>
      <c r="G53" s="3">
        <v>153</v>
      </c>
      <c r="H53" s="3">
        <v>4</v>
      </c>
      <c r="I53" s="3">
        <v>2</v>
      </c>
      <c r="K53" s="3">
        <v>5</v>
      </c>
      <c r="O53" s="3" t="s">
        <v>51</v>
      </c>
    </row>
    <row r="54" spans="1:15">
      <c r="A54" s="3">
        <v>329</v>
      </c>
      <c r="B54" s="3">
        <v>53</v>
      </c>
      <c r="C54" s="3">
        <v>1001</v>
      </c>
      <c r="D54" s="3" t="s">
        <v>32</v>
      </c>
      <c r="E54" s="3" t="s">
        <v>52</v>
      </c>
      <c r="F54" s="3">
        <v>1</v>
      </c>
      <c r="G54" s="3">
        <v>44</v>
      </c>
      <c r="H54" s="3">
        <v>4</v>
      </c>
      <c r="I54" s="3">
        <v>1</v>
      </c>
      <c r="O54" s="3" t="s">
        <v>277</v>
      </c>
    </row>
    <row r="55" spans="1:15">
      <c r="A55" s="3">
        <v>331</v>
      </c>
      <c r="B55" s="3">
        <v>54</v>
      </c>
      <c r="C55" s="3">
        <v>1001</v>
      </c>
      <c r="D55" s="3" t="s">
        <v>40</v>
      </c>
      <c r="E55" s="3" t="s">
        <v>113</v>
      </c>
      <c r="F55" s="3">
        <v>1</v>
      </c>
      <c r="G55" s="3">
        <v>6</v>
      </c>
      <c r="H55" s="3">
        <v>3</v>
      </c>
    </row>
    <row r="56" spans="1:15">
      <c r="A56" s="3">
        <v>332</v>
      </c>
      <c r="B56" s="3">
        <v>55</v>
      </c>
      <c r="C56" s="3">
        <v>1001</v>
      </c>
      <c r="D56" s="3" t="s">
        <v>40</v>
      </c>
      <c r="E56" s="3" t="s">
        <v>113</v>
      </c>
      <c r="F56" s="3">
        <v>1</v>
      </c>
      <c r="G56" s="3">
        <v>6</v>
      </c>
      <c r="H56" s="3">
        <v>4</v>
      </c>
      <c r="O56" s="3" t="s">
        <v>279</v>
      </c>
    </row>
    <row r="57" spans="1:15">
      <c r="A57" s="3">
        <v>333</v>
      </c>
      <c r="B57" s="3">
        <v>56</v>
      </c>
      <c r="C57" s="3">
        <v>1001</v>
      </c>
      <c r="D57" s="3" t="s">
        <v>226</v>
      </c>
      <c r="E57" s="3" t="s">
        <v>86</v>
      </c>
      <c r="F57" s="3">
        <v>1</v>
      </c>
      <c r="G57" s="3">
        <v>4</v>
      </c>
      <c r="H57" s="3">
        <v>5</v>
      </c>
      <c r="O57" s="3" t="s">
        <v>280</v>
      </c>
    </row>
    <row r="58" spans="1:15">
      <c r="A58" s="3">
        <v>330</v>
      </c>
      <c r="B58" s="3">
        <v>57</v>
      </c>
      <c r="C58" s="3">
        <v>1001</v>
      </c>
      <c r="D58" s="3" t="s">
        <v>226</v>
      </c>
      <c r="E58" s="3" t="s">
        <v>20</v>
      </c>
      <c r="F58" s="3">
        <v>1</v>
      </c>
      <c r="G58" s="3">
        <v>1</v>
      </c>
      <c r="O58" s="3" t="s">
        <v>278</v>
      </c>
    </row>
    <row r="59" spans="1:15">
      <c r="A59" s="3">
        <v>328</v>
      </c>
      <c r="B59" s="3">
        <v>58</v>
      </c>
      <c r="C59" s="3">
        <v>1001</v>
      </c>
      <c r="D59" s="3" t="s">
        <v>226</v>
      </c>
      <c r="E59" s="3" t="s">
        <v>226</v>
      </c>
      <c r="F59" s="3">
        <v>13</v>
      </c>
      <c r="G59" s="3">
        <v>9</v>
      </c>
      <c r="H59" s="3">
        <v>2</v>
      </c>
      <c r="O59" s="3" t="s">
        <v>276</v>
      </c>
    </row>
    <row r="60" spans="1:15">
      <c r="A60" s="3">
        <v>325</v>
      </c>
      <c r="B60" s="3">
        <v>59</v>
      </c>
      <c r="C60" s="3">
        <v>1002</v>
      </c>
      <c r="D60" s="3" t="s">
        <v>17</v>
      </c>
      <c r="E60" s="3" t="s">
        <v>223</v>
      </c>
      <c r="F60" s="3">
        <v>1</v>
      </c>
      <c r="G60" s="3">
        <v>8</v>
      </c>
      <c r="H60" s="3">
        <v>5</v>
      </c>
    </row>
    <row r="61" spans="1:15">
      <c r="A61" s="3">
        <v>326</v>
      </c>
      <c r="B61" s="3">
        <v>60</v>
      </c>
      <c r="C61" s="3">
        <v>1002</v>
      </c>
      <c r="D61" s="3" t="s">
        <v>17</v>
      </c>
      <c r="E61" s="3" t="s">
        <v>52</v>
      </c>
      <c r="F61" s="3">
        <v>1</v>
      </c>
      <c r="G61" s="3">
        <v>18</v>
      </c>
      <c r="H61" s="3">
        <v>5</v>
      </c>
    </row>
    <row r="62" spans="1:15">
      <c r="A62" s="3">
        <v>327</v>
      </c>
      <c r="B62" s="3">
        <v>61</v>
      </c>
      <c r="C62" s="3">
        <v>1002</v>
      </c>
      <c r="D62" s="3" t="s">
        <v>34</v>
      </c>
      <c r="E62" s="3" t="s">
        <v>275</v>
      </c>
      <c r="F62" s="3">
        <v>4</v>
      </c>
      <c r="G62" s="3">
        <v>4</v>
      </c>
    </row>
    <row r="63" spans="1:15">
      <c r="A63" s="3">
        <v>324</v>
      </c>
      <c r="B63" s="3">
        <v>62</v>
      </c>
      <c r="C63" s="3">
        <v>1002</v>
      </c>
      <c r="D63" s="3" t="s">
        <v>226</v>
      </c>
      <c r="E63" s="3" t="s">
        <v>226</v>
      </c>
      <c r="F63" s="3">
        <v>11</v>
      </c>
      <c r="G63" s="3">
        <v>19</v>
      </c>
      <c r="H63" s="3">
        <v>4</v>
      </c>
    </row>
    <row r="64" spans="1:15">
      <c r="A64" s="3">
        <v>407</v>
      </c>
      <c r="B64" s="3">
        <v>63</v>
      </c>
      <c r="C64" s="3">
        <v>1003</v>
      </c>
      <c r="D64" s="3" t="s">
        <v>226</v>
      </c>
      <c r="E64" s="3" t="s">
        <v>226</v>
      </c>
      <c r="F64" s="3">
        <v>4</v>
      </c>
      <c r="G64" s="3">
        <v>8</v>
      </c>
      <c r="H64" s="3">
        <v>4</v>
      </c>
    </row>
    <row r="65" spans="1:15">
      <c r="A65" s="3">
        <v>1</v>
      </c>
      <c r="B65" s="3">
        <v>64</v>
      </c>
      <c r="C65" s="3" t="s">
        <v>14</v>
      </c>
      <c r="D65" s="3" t="s">
        <v>15</v>
      </c>
      <c r="E65" s="3" t="s">
        <v>16</v>
      </c>
      <c r="F65" s="3">
        <v>3</v>
      </c>
      <c r="G65" s="3">
        <v>8</v>
      </c>
      <c r="H65" s="3">
        <v>5</v>
      </c>
    </row>
    <row r="66" spans="1:15">
      <c r="A66" s="3">
        <v>3</v>
      </c>
      <c r="B66" s="3">
        <v>65</v>
      </c>
      <c r="C66" s="3" t="s">
        <v>14</v>
      </c>
      <c r="D66" s="3" t="s">
        <v>17</v>
      </c>
      <c r="E66" s="3" t="s">
        <v>19</v>
      </c>
      <c r="F66" s="3">
        <v>1</v>
      </c>
      <c r="G66" s="3">
        <v>53</v>
      </c>
      <c r="H66" s="3">
        <v>5</v>
      </c>
      <c r="I66" s="3">
        <v>1</v>
      </c>
    </row>
    <row r="67" spans="1:15">
      <c r="A67" s="3">
        <v>2</v>
      </c>
      <c r="B67" s="3">
        <v>66</v>
      </c>
      <c r="C67" s="3" t="s">
        <v>14</v>
      </c>
      <c r="D67" s="3" t="s">
        <v>17</v>
      </c>
      <c r="E67" s="3" t="s">
        <v>18</v>
      </c>
      <c r="F67" s="3">
        <v>1</v>
      </c>
      <c r="G67" s="3">
        <v>12</v>
      </c>
      <c r="H67" s="3">
        <v>4</v>
      </c>
      <c r="I67" s="3">
        <v>1</v>
      </c>
    </row>
    <row r="68" spans="1:15">
      <c r="A68" s="3">
        <v>4</v>
      </c>
      <c r="B68" s="3">
        <v>67</v>
      </c>
      <c r="C68" s="3" t="s">
        <v>14</v>
      </c>
      <c r="D68" s="3" t="s">
        <v>17</v>
      </c>
      <c r="E68" s="3" t="s">
        <v>20</v>
      </c>
      <c r="F68" s="3">
        <v>1</v>
      </c>
      <c r="G68" s="3">
        <v>14</v>
      </c>
      <c r="H68" s="3">
        <v>5</v>
      </c>
    </row>
    <row r="69" spans="1:15">
      <c r="A69" s="3">
        <v>5</v>
      </c>
      <c r="B69" s="3">
        <v>68</v>
      </c>
      <c r="C69" s="3" t="s">
        <v>14</v>
      </c>
      <c r="D69" s="3" t="s">
        <v>21</v>
      </c>
      <c r="E69" s="3" t="s">
        <v>22</v>
      </c>
      <c r="F69" s="3">
        <v>1</v>
      </c>
      <c r="G69" s="3">
        <v>18</v>
      </c>
      <c r="H69" s="3">
        <v>5</v>
      </c>
      <c r="K69" s="3">
        <v>1</v>
      </c>
      <c r="L69" s="3">
        <v>1</v>
      </c>
      <c r="N69" s="3" t="s">
        <v>23</v>
      </c>
    </row>
    <row r="70" spans="1:15">
      <c r="A70" s="3">
        <v>6</v>
      </c>
      <c r="B70" s="3">
        <v>69</v>
      </c>
      <c r="C70" s="3" t="s">
        <v>14</v>
      </c>
      <c r="D70" s="3" t="s">
        <v>226</v>
      </c>
      <c r="E70" s="3" t="s">
        <v>16</v>
      </c>
      <c r="F70" s="3">
        <v>25</v>
      </c>
      <c r="G70" s="3">
        <v>34</v>
      </c>
      <c r="H70" s="3">
        <v>5</v>
      </c>
      <c r="I70" s="3">
        <v>1</v>
      </c>
      <c r="M70" s="3">
        <v>3</v>
      </c>
      <c r="O70" s="3" t="s">
        <v>24</v>
      </c>
    </row>
    <row r="71" spans="1:15">
      <c r="A71" s="3">
        <v>239</v>
      </c>
      <c r="B71" s="3">
        <v>70</v>
      </c>
      <c r="C71" s="3">
        <v>1006</v>
      </c>
      <c r="D71" s="3" t="s">
        <v>226</v>
      </c>
      <c r="E71" s="3" t="s">
        <v>226</v>
      </c>
      <c r="F71" s="3">
        <v>2</v>
      </c>
      <c r="G71" s="3">
        <v>8</v>
      </c>
      <c r="H71" s="3">
        <v>5</v>
      </c>
    </row>
    <row r="72" spans="1:15">
      <c r="A72" s="3">
        <v>252</v>
      </c>
      <c r="B72" s="3">
        <v>71</v>
      </c>
      <c r="C72" s="3">
        <v>1007</v>
      </c>
      <c r="D72" s="3" t="s">
        <v>15</v>
      </c>
      <c r="E72" s="3" t="s">
        <v>198</v>
      </c>
      <c r="F72" s="3">
        <v>1</v>
      </c>
      <c r="G72" s="3">
        <v>1</v>
      </c>
      <c r="H72" s="3">
        <v>4</v>
      </c>
      <c r="L72" s="3">
        <v>1</v>
      </c>
    </row>
    <row r="73" spans="1:15">
      <c r="A73" s="3">
        <v>254</v>
      </c>
      <c r="B73" s="3">
        <v>72</v>
      </c>
      <c r="C73" s="3">
        <v>1007</v>
      </c>
      <c r="D73" s="3" t="s">
        <v>17</v>
      </c>
      <c r="E73" s="3" t="s">
        <v>164</v>
      </c>
      <c r="F73" s="3">
        <v>1</v>
      </c>
      <c r="G73" s="3">
        <v>20</v>
      </c>
      <c r="H73" s="3">
        <v>3</v>
      </c>
    </row>
    <row r="74" spans="1:15">
      <c r="A74" s="3">
        <v>253</v>
      </c>
      <c r="B74" s="3">
        <v>73</v>
      </c>
      <c r="C74" s="3">
        <v>1007</v>
      </c>
      <c r="D74" s="3" t="s">
        <v>17</v>
      </c>
      <c r="E74" s="3" t="s">
        <v>246</v>
      </c>
      <c r="F74" s="3">
        <v>1</v>
      </c>
      <c r="G74" s="3">
        <v>18</v>
      </c>
      <c r="H74" s="3">
        <v>4</v>
      </c>
    </row>
    <row r="75" spans="1:15">
      <c r="A75" s="3">
        <v>255</v>
      </c>
      <c r="B75" s="3">
        <v>74</v>
      </c>
      <c r="C75" s="3">
        <v>1007</v>
      </c>
      <c r="D75" s="3" t="s">
        <v>32</v>
      </c>
      <c r="E75" s="3" t="s">
        <v>244</v>
      </c>
      <c r="F75" s="3">
        <v>1</v>
      </c>
      <c r="G75" s="3">
        <v>20</v>
      </c>
      <c r="H75" s="3">
        <v>4</v>
      </c>
      <c r="M75" s="3">
        <v>1</v>
      </c>
      <c r="O75" s="3" t="s">
        <v>247</v>
      </c>
    </row>
    <row r="76" spans="1:15">
      <c r="A76" s="3">
        <v>256</v>
      </c>
      <c r="B76" s="3">
        <v>75</v>
      </c>
      <c r="C76" s="3">
        <v>1007</v>
      </c>
      <c r="D76" s="3" t="s">
        <v>40</v>
      </c>
      <c r="E76" s="3" t="s">
        <v>198</v>
      </c>
      <c r="F76" s="3">
        <v>3</v>
      </c>
      <c r="G76" s="3">
        <v>8</v>
      </c>
      <c r="H76" s="3">
        <v>4</v>
      </c>
      <c r="I76" s="3">
        <v>1</v>
      </c>
      <c r="L76" s="3">
        <v>1</v>
      </c>
      <c r="O76" s="3" t="s">
        <v>248</v>
      </c>
    </row>
    <row r="77" spans="1:15">
      <c r="A77" s="3">
        <v>257</v>
      </c>
      <c r="B77" s="3">
        <v>76</v>
      </c>
      <c r="C77" s="3">
        <v>1007</v>
      </c>
      <c r="D77" s="3" t="s">
        <v>40</v>
      </c>
      <c r="E77" s="3" t="s">
        <v>85</v>
      </c>
      <c r="F77" s="3">
        <v>1</v>
      </c>
      <c r="G77" s="3">
        <v>2</v>
      </c>
      <c r="H77" s="3">
        <v>5</v>
      </c>
      <c r="I77" s="3">
        <v>1</v>
      </c>
      <c r="L77" s="3">
        <v>1</v>
      </c>
    </row>
    <row r="78" spans="1:15">
      <c r="A78" s="3">
        <v>258</v>
      </c>
      <c r="B78" s="3">
        <v>77</v>
      </c>
      <c r="C78" s="3">
        <v>1007</v>
      </c>
      <c r="D78" s="3" t="s">
        <v>34</v>
      </c>
      <c r="E78" s="3" t="s">
        <v>90</v>
      </c>
      <c r="F78" s="3">
        <v>4</v>
      </c>
      <c r="G78" s="3">
        <v>18</v>
      </c>
      <c r="H78" s="3">
        <v>2</v>
      </c>
      <c r="L78" s="3">
        <v>1</v>
      </c>
    </row>
    <row r="79" spans="1:15">
      <c r="A79" s="3">
        <v>259</v>
      </c>
      <c r="B79" s="3">
        <v>78</v>
      </c>
      <c r="C79" s="3">
        <v>1007</v>
      </c>
      <c r="D79" s="3" t="s">
        <v>226</v>
      </c>
      <c r="E79" s="3" t="s">
        <v>226</v>
      </c>
      <c r="F79" s="3">
        <v>25</v>
      </c>
      <c r="G79" s="3">
        <v>47</v>
      </c>
      <c r="H79" s="3">
        <v>2</v>
      </c>
      <c r="J79" s="3">
        <v>1</v>
      </c>
      <c r="L79" s="3">
        <v>1</v>
      </c>
    </row>
    <row r="80" spans="1:15">
      <c r="A80" s="3">
        <v>250</v>
      </c>
      <c r="B80" s="3">
        <v>79</v>
      </c>
      <c r="C80" s="3">
        <v>1008</v>
      </c>
      <c r="D80" s="3" t="s">
        <v>15</v>
      </c>
      <c r="E80" s="3" t="s">
        <v>244</v>
      </c>
      <c r="F80" s="3">
        <v>7</v>
      </c>
      <c r="G80" s="3">
        <v>7</v>
      </c>
      <c r="H80" s="3">
        <v>3</v>
      </c>
      <c r="L80" s="3">
        <v>1</v>
      </c>
      <c r="O80" s="3" t="s">
        <v>245</v>
      </c>
    </row>
    <row r="81" spans="1:15">
      <c r="A81" s="3">
        <v>247</v>
      </c>
      <c r="B81" s="3">
        <v>80</v>
      </c>
      <c r="C81" s="3">
        <v>1008</v>
      </c>
      <c r="D81" s="3" t="s">
        <v>235</v>
      </c>
      <c r="E81" s="3" t="s">
        <v>52</v>
      </c>
      <c r="F81" s="3">
        <v>1</v>
      </c>
      <c r="G81" s="3">
        <v>91</v>
      </c>
      <c r="H81" s="3">
        <v>1</v>
      </c>
      <c r="K81" s="3">
        <v>1</v>
      </c>
      <c r="L81" s="3">
        <v>1</v>
      </c>
    </row>
    <row r="82" spans="1:15">
      <c r="A82" s="3">
        <v>244</v>
      </c>
      <c r="B82" s="3">
        <v>81</v>
      </c>
      <c r="C82" s="3">
        <v>1008</v>
      </c>
      <c r="D82" s="3" t="s">
        <v>32</v>
      </c>
      <c r="E82" s="3" t="s">
        <v>113</v>
      </c>
      <c r="F82" s="3">
        <v>1</v>
      </c>
      <c r="G82" s="3">
        <v>19</v>
      </c>
      <c r="H82" s="3">
        <v>4</v>
      </c>
    </row>
    <row r="83" spans="1:15">
      <c r="A83" s="3">
        <v>246</v>
      </c>
      <c r="B83" s="3">
        <v>82</v>
      </c>
      <c r="C83" s="3">
        <v>1008</v>
      </c>
      <c r="D83" s="3" t="s">
        <v>40</v>
      </c>
      <c r="E83" s="3" t="s">
        <v>198</v>
      </c>
      <c r="F83" s="3">
        <v>4</v>
      </c>
      <c r="G83" s="3">
        <v>11</v>
      </c>
      <c r="H83" s="3">
        <v>4</v>
      </c>
      <c r="L83" s="3">
        <v>1</v>
      </c>
      <c r="O83" s="3" t="s">
        <v>241</v>
      </c>
    </row>
    <row r="84" spans="1:15">
      <c r="A84" s="3">
        <v>245</v>
      </c>
      <c r="B84" s="3">
        <v>83</v>
      </c>
      <c r="C84" s="3">
        <v>1008</v>
      </c>
      <c r="D84" s="3" t="s">
        <v>40</v>
      </c>
      <c r="E84" s="3" t="s">
        <v>85</v>
      </c>
      <c r="F84" s="3">
        <v>1</v>
      </c>
      <c r="G84" s="3">
        <v>3</v>
      </c>
      <c r="H84" s="3">
        <v>5</v>
      </c>
      <c r="M84" s="3">
        <v>1</v>
      </c>
      <c r="O84" s="3" t="s">
        <v>241</v>
      </c>
    </row>
    <row r="85" spans="1:15">
      <c r="A85" s="3">
        <v>248</v>
      </c>
      <c r="B85" s="3">
        <v>84</v>
      </c>
      <c r="C85" s="3">
        <v>1008</v>
      </c>
      <c r="D85" s="3" t="s">
        <v>40</v>
      </c>
      <c r="E85" s="3" t="s">
        <v>113</v>
      </c>
      <c r="F85" s="3">
        <v>2</v>
      </c>
      <c r="G85" s="3">
        <v>4</v>
      </c>
      <c r="H85" s="3">
        <v>4</v>
      </c>
      <c r="O85" s="3" t="s">
        <v>241</v>
      </c>
    </row>
    <row r="86" spans="1:15">
      <c r="A86" s="3">
        <v>249</v>
      </c>
      <c r="B86" s="3">
        <v>85</v>
      </c>
      <c r="C86" s="3">
        <v>1008</v>
      </c>
      <c r="D86" s="3" t="s">
        <v>34</v>
      </c>
      <c r="E86" s="3" t="s">
        <v>242</v>
      </c>
      <c r="F86" s="3">
        <v>9</v>
      </c>
      <c r="G86" s="3">
        <v>21</v>
      </c>
      <c r="H86" s="3">
        <v>2</v>
      </c>
      <c r="O86" s="3" t="s">
        <v>243</v>
      </c>
    </row>
    <row r="87" spans="1:15">
      <c r="A87" s="3">
        <v>242</v>
      </c>
      <c r="B87" s="3">
        <v>86</v>
      </c>
      <c r="C87" s="3">
        <v>1008</v>
      </c>
      <c r="D87" s="3" t="s">
        <v>29</v>
      </c>
      <c r="E87" s="3" t="s">
        <v>71</v>
      </c>
      <c r="F87" s="3">
        <v>1</v>
      </c>
      <c r="G87" s="3">
        <v>34</v>
      </c>
      <c r="H87" s="3">
        <v>4</v>
      </c>
      <c r="K87" s="3">
        <v>1</v>
      </c>
      <c r="M87" s="3">
        <v>1</v>
      </c>
    </row>
    <row r="88" spans="1:15">
      <c r="A88" s="3">
        <v>241</v>
      </c>
      <c r="B88" s="3">
        <v>87</v>
      </c>
      <c r="C88" s="3">
        <v>1008</v>
      </c>
      <c r="D88" s="3" t="s">
        <v>29</v>
      </c>
      <c r="E88" s="3" t="s">
        <v>77</v>
      </c>
      <c r="F88" s="3">
        <v>1</v>
      </c>
      <c r="G88" s="3">
        <v>23</v>
      </c>
      <c r="H88" s="3">
        <v>5</v>
      </c>
      <c r="M88" s="3">
        <v>1</v>
      </c>
    </row>
    <row r="89" spans="1:15">
      <c r="A89" s="3">
        <v>243</v>
      </c>
      <c r="B89" s="3">
        <v>88</v>
      </c>
      <c r="C89" s="3">
        <v>1008</v>
      </c>
      <c r="D89" s="3" t="s">
        <v>29</v>
      </c>
      <c r="E89" s="3" t="s">
        <v>20</v>
      </c>
      <c r="F89" s="3">
        <v>1</v>
      </c>
      <c r="G89" s="3">
        <v>8</v>
      </c>
      <c r="H89" s="3">
        <v>2</v>
      </c>
      <c r="L89" s="3">
        <v>1</v>
      </c>
      <c r="O89" s="3" t="s">
        <v>240</v>
      </c>
    </row>
    <row r="90" spans="1:15">
      <c r="A90" s="3">
        <v>251</v>
      </c>
      <c r="B90" s="3">
        <v>89</v>
      </c>
      <c r="C90" s="3">
        <v>1008</v>
      </c>
      <c r="D90" s="3" t="s">
        <v>226</v>
      </c>
      <c r="E90" s="3" t="s">
        <v>226</v>
      </c>
      <c r="F90" s="3">
        <v>27</v>
      </c>
      <c r="G90" s="3">
        <v>15</v>
      </c>
      <c r="H90" s="3">
        <v>3</v>
      </c>
      <c r="L90" s="3">
        <v>1</v>
      </c>
    </row>
    <row r="91" spans="1:15">
      <c r="A91" s="3">
        <v>238</v>
      </c>
      <c r="B91" s="3">
        <v>90</v>
      </c>
      <c r="C91" s="3">
        <v>1010</v>
      </c>
      <c r="D91" s="3" t="s">
        <v>29</v>
      </c>
      <c r="E91" s="3" t="s">
        <v>22</v>
      </c>
      <c r="F91" s="3">
        <v>2</v>
      </c>
      <c r="G91" s="3">
        <v>7</v>
      </c>
      <c r="H91" s="3">
        <v>5</v>
      </c>
    </row>
    <row r="92" spans="1:15">
      <c r="A92" s="3">
        <v>236</v>
      </c>
      <c r="B92" s="3">
        <v>91</v>
      </c>
      <c r="C92" s="3">
        <v>1010</v>
      </c>
      <c r="D92" s="3" t="s">
        <v>226</v>
      </c>
      <c r="E92" s="3" t="s">
        <v>226</v>
      </c>
      <c r="F92" s="3">
        <v>6</v>
      </c>
      <c r="G92" s="3">
        <v>5</v>
      </c>
      <c r="H92" s="3">
        <v>5</v>
      </c>
      <c r="O92" s="3" t="s">
        <v>237</v>
      </c>
    </row>
    <row r="93" spans="1:15">
      <c r="A93" s="3">
        <v>237</v>
      </c>
      <c r="B93" s="3">
        <v>92</v>
      </c>
      <c r="C93" s="3">
        <v>1010</v>
      </c>
      <c r="D93" s="3" t="s">
        <v>226</v>
      </c>
      <c r="E93" s="3" t="s">
        <v>226</v>
      </c>
      <c r="F93" s="3">
        <v>2</v>
      </c>
      <c r="G93" s="3">
        <v>3</v>
      </c>
      <c r="H93" s="3">
        <v>5</v>
      </c>
      <c r="O93" s="3" t="s">
        <v>238</v>
      </c>
    </row>
    <row r="94" spans="1:15">
      <c r="A94" s="3">
        <v>263</v>
      </c>
      <c r="B94" s="3">
        <v>93</v>
      </c>
      <c r="C94" s="3">
        <v>1014</v>
      </c>
      <c r="D94" s="3" t="s">
        <v>15</v>
      </c>
      <c r="E94" s="3" t="s">
        <v>198</v>
      </c>
      <c r="F94" s="3">
        <v>1</v>
      </c>
      <c r="G94" s="3">
        <v>2</v>
      </c>
      <c r="H94" s="3">
        <v>4</v>
      </c>
      <c r="L94" s="3">
        <v>1</v>
      </c>
    </row>
    <row r="95" spans="1:15">
      <c r="A95" s="3">
        <v>265</v>
      </c>
      <c r="B95" s="3">
        <v>94</v>
      </c>
      <c r="C95" s="3">
        <v>1014</v>
      </c>
      <c r="D95" s="3" t="s">
        <v>40</v>
      </c>
      <c r="E95" s="3" t="s">
        <v>85</v>
      </c>
      <c r="F95" s="3">
        <v>1</v>
      </c>
      <c r="G95" s="3">
        <v>6</v>
      </c>
      <c r="H95" s="3">
        <v>5</v>
      </c>
      <c r="I95" s="3">
        <v>1</v>
      </c>
    </row>
    <row r="96" spans="1:15">
      <c r="A96" s="3">
        <v>264</v>
      </c>
      <c r="B96" s="3">
        <v>95</v>
      </c>
      <c r="C96" s="3">
        <v>1014</v>
      </c>
      <c r="D96" s="3" t="s">
        <v>80</v>
      </c>
      <c r="E96" s="3" t="s">
        <v>20</v>
      </c>
      <c r="F96" s="3">
        <v>1</v>
      </c>
      <c r="G96" s="3">
        <v>6</v>
      </c>
      <c r="H96" s="3">
        <v>4</v>
      </c>
      <c r="L96" s="3">
        <v>1</v>
      </c>
    </row>
    <row r="97" spans="1:15">
      <c r="A97" s="3">
        <v>266</v>
      </c>
      <c r="B97" s="3">
        <v>96</v>
      </c>
      <c r="C97" s="3">
        <v>1014</v>
      </c>
      <c r="D97" s="3" t="s">
        <v>226</v>
      </c>
      <c r="E97" s="3" t="s">
        <v>226</v>
      </c>
      <c r="F97" s="3">
        <v>4</v>
      </c>
      <c r="G97" s="3">
        <v>4</v>
      </c>
      <c r="H97" s="3">
        <v>5</v>
      </c>
    </row>
    <row r="98" spans="1:15">
      <c r="A98" s="3">
        <v>216</v>
      </c>
      <c r="B98" s="3">
        <v>97</v>
      </c>
      <c r="C98" s="3">
        <v>1015</v>
      </c>
      <c r="D98" s="3" t="s">
        <v>15</v>
      </c>
      <c r="E98" s="3" t="s">
        <v>226</v>
      </c>
      <c r="F98" s="3">
        <v>1</v>
      </c>
      <c r="G98" s="3">
        <v>3</v>
      </c>
      <c r="H98" s="3">
        <v>5</v>
      </c>
    </row>
    <row r="99" spans="1:15">
      <c r="A99" s="3">
        <v>213</v>
      </c>
      <c r="B99" s="3">
        <v>98</v>
      </c>
      <c r="C99" s="3">
        <v>1015</v>
      </c>
      <c r="D99" s="3" t="s">
        <v>17</v>
      </c>
      <c r="E99" s="3" t="s">
        <v>223</v>
      </c>
      <c r="F99" s="3">
        <v>1</v>
      </c>
      <c r="G99" s="3">
        <v>8</v>
      </c>
      <c r="H99" s="3">
        <v>5</v>
      </c>
      <c r="M99" s="3">
        <v>1</v>
      </c>
      <c r="O99" s="3" t="s">
        <v>224</v>
      </c>
    </row>
    <row r="100" spans="1:15">
      <c r="A100" s="3">
        <v>211</v>
      </c>
      <c r="B100" s="3">
        <v>99</v>
      </c>
      <c r="C100" s="3">
        <v>1015</v>
      </c>
      <c r="D100" s="3" t="s">
        <v>17</v>
      </c>
      <c r="E100" s="3" t="s">
        <v>52</v>
      </c>
      <c r="F100" s="3">
        <v>1</v>
      </c>
      <c r="G100" s="3">
        <v>137</v>
      </c>
      <c r="H100" s="3">
        <v>5</v>
      </c>
      <c r="O100" s="3" t="s">
        <v>221</v>
      </c>
    </row>
    <row r="101" spans="1:15">
      <c r="A101" s="3">
        <v>212</v>
      </c>
      <c r="B101" s="3">
        <v>100</v>
      </c>
      <c r="C101" s="3">
        <v>1015</v>
      </c>
      <c r="D101" s="3" t="s">
        <v>17</v>
      </c>
      <c r="E101" s="3" t="s">
        <v>22</v>
      </c>
      <c r="F101" s="3">
        <v>1</v>
      </c>
      <c r="G101" s="3">
        <v>20</v>
      </c>
      <c r="H101" s="3">
        <v>4</v>
      </c>
      <c r="O101" s="3" t="s">
        <v>222</v>
      </c>
    </row>
    <row r="102" spans="1:15">
      <c r="A102" s="3">
        <v>215</v>
      </c>
      <c r="B102" s="3">
        <v>101</v>
      </c>
      <c r="C102" s="3">
        <v>1015</v>
      </c>
      <c r="D102" s="3" t="s">
        <v>34</v>
      </c>
      <c r="E102" s="3" t="s">
        <v>19</v>
      </c>
      <c r="F102" s="3">
        <v>1</v>
      </c>
      <c r="G102" s="3">
        <v>14</v>
      </c>
      <c r="H102" s="3">
        <v>4</v>
      </c>
      <c r="K102" s="3">
        <v>1</v>
      </c>
      <c r="M102" s="3">
        <v>1</v>
      </c>
    </row>
    <row r="103" spans="1:15">
      <c r="A103" s="3">
        <v>210</v>
      </c>
      <c r="B103" s="3">
        <v>102</v>
      </c>
      <c r="C103" s="3">
        <v>1015</v>
      </c>
      <c r="D103" s="3" t="s">
        <v>219</v>
      </c>
      <c r="E103" s="3" t="s">
        <v>30</v>
      </c>
      <c r="F103" s="3">
        <v>1</v>
      </c>
      <c r="G103" s="3">
        <v>173</v>
      </c>
      <c r="H103" s="3">
        <v>5</v>
      </c>
      <c r="I103" s="3">
        <v>1</v>
      </c>
      <c r="K103" s="3">
        <v>1</v>
      </c>
      <c r="O103" s="3" t="s">
        <v>220</v>
      </c>
    </row>
    <row r="104" spans="1:15">
      <c r="A104" s="3">
        <v>219</v>
      </c>
      <c r="B104" s="3">
        <v>103</v>
      </c>
      <c r="C104" s="3">
        <v>1015</v>
      </c>
      <c r="D104" s="3" t="s">
        <v>29</v>
      </c>
      <c r="E104" s="3" t="s">
        <v>227</v>
      </c>
      <c r="F104" s="3">
        <v>1</v>
      </c>
      <c r="G104" s="3">
        <v>4</v>
      </c>
      <c r="H104" s="3">
        <v>2</v>
      </c>
    </row>
    <row r="105" spans="1:15">
      <c r="A105" s="3">
        <v>218</v>
      </c>
      <c r="B105" s="3">
        <v>104</v>
      </c>
      <c r="C105" s="3">
        <v>1015</v>
      </c>
      <c r="D105" s="3" t="s">
        <v>29</v>
      </c>
      <c r="E105" s="3" t="s">
        <v>77</v>
      </c>
      <c r="F105" s="3">
        <v>1</v>
      </c>
      <c r="G105" s="3">
        <v>12</v>
      </c>
      <c r="H105" s="3">
        <v>4</v>
      </c>
      <c r="K105" s="3">
        <v>1</v>
      </c>
    </row>
    <row r="106" spans="1:15">
      <c r="A106" s="3">
        <v>214</v>
      </c>
      <c r="B106" s="3">
        <v>105</v>
      </c>
      <c r="C106" s="3">
        <v>1015</v>
      </c>
      <c r="D106" s="3" t="s">
        <v>29</v>
      </c>
      <c r="E106" s="3" t="s">
        <v>22</v>
      </c>
      <c r="F106" s="3">
        <v>3</v>
      </c>
      <c r="G106" s="3">
        <v>33</v>
      </c>
      <c r="H106" s="3">
        <v>5</v>
      </c>
      <c r="K106" s="3">
        <v>1</v>
      </c>
      <c r="O106" s="3" t="s">
        <v>225</v>
      </c>
    </row>
    <row r="107" spans="1:15">
      <c r="A107" s="3">
        <v>217</v>
      </c>
      <c r="B107" s="3">
        <v>106</v>
      </c>
      <c r="C107" s="3">
        <v>1015</v>
      </c>
      <c r="D107" s="3" t="s">
        <v>29</v>
      </c>
      <c r="E107" s="3" t="s">
        <v>20</v>
      </c>
      <c r="F107" s="3">
        <v>1</v>
      </c>
      <c r="G107" s="3">
        <v>6</v>
      </c>
      <c r="H107" s="3">
        <v>5</v>
      </c>
    </row>
    <row r="108" spans="1:15">
      <c r="A108" s="3">
        <v>339</v>
      </c>
      <c r="B108" s="3">
        <v>107</v>
      </c>
      <c r="C108" s="3">
        <v>1016</v>
      </c>
      <c r="D108" s="3" t="s">
        <v>226</v>
      </c>
      <c r="E108" s="3" t="s">
        <v>226</v>
      </c>
      <c r="F108" s="3">
        <v>2</v>
      </c>
      <c r="G108" s="3">
        <v>2</v>
      </c>
      <c r="H108" s="3">
        <v>5</v>
      </c>
    </row>
    <row r="109" spans="1:15">
      <c r="A109" s="3">
        <v>401</v>
      </c>
      <c r="B109" s="3">
        <v>108</v>
      </c>
      <c r="C109" s="3">
        <v>1019</v>
      </c>
      <c r="D109" s="3" t="s">
        <v>40</v>
      </c>
      <c r="E109" s="3" t="s">
        <v>85</v>
      </c>
      <c r="F109" s="3">
        <v>1</v>
      </c>
      <c r="G109" s="3">
        <v>5</v>
      </c>
      <c r="H109" s="3">
        <v>5</v>
      </c>
      <c r="I109" s="3">
        <v>1</v>
      </c>
    </row>
    <row r="110" spans="1:15">
      <c r="A110" s="3">
        <v>402</v>
      </c>
      <c r="B110" s="3">
        <v>109</v>
      </c>
      <c r="C110" s="3">
        <v>1019</v>
      </c>
      <c r="D110" s="3" t="s">
        <v>40</v>
      </c>
      <c r="E110" s="3" t="s">
        <v>113</v>
      </c>
      <c r="F110" s="3">
        <v>1</v>
      </c>
      <c r="G110" s="3">
        <v>5</v>
      </c>
      <c r="H110" s="3">
        <v>5</v>
      </c>
      <c r="I110" s="3">
        <v>1</v>
      </c>
    </row>
    <row r="111" spans="1:15">
      <c r="A111" s="3">
        <v>399</v>
      </c>
      <c r="B111" s="3">
        <v>110</v>
      </c>
      <c r="C111" s="3">
        <v>1019</v>
      </c>
      <c r="D111" s="3" t="s">
        <v>29</v>
      </c>
      <c r="E111" s="3" t="s">
        <v>20</v>
      </c>
      <c r="F111" s="3">
        <v>2</v>
      </c>
      <c r="G111" s="3">
        <v>10</v>
      </c>
      <c r="O111" s="3" t="s">
        <v>315</v>
      </c>
    </row>
    <row r="112" spans="1:15">
      <c r="A112" s="3">
        <v>400</v>
      </c>
      <c r="B112" s="3">
        <v>111</v>
      </c>
      <c r="C112" s="3">
        <v>1019</v>
      </c>
      <c r="D112" s="3" t="s">
        <v>226</v>
      </c>
      <c r="E112" s="3" t="s">
        <v>85</v>
      </c>
      <c r="F112" s="3">
        <v>1</v>
      </c>
      <c r="G112" s="3">
        <v>3</v>
      </c>
      <c r="H112" s="3">
        <v>4</v>
      </c>
    </row>
    <row r="113" spans="1:15">
      <c r="A113" s="3">
        <v>403</v>
      </c>
      <c r="B113" s="3">
        <v>112</v>
      </c>
      <c r="C113" s="3">
        <v>1019</v>
      </c>
      <c r="D113" s="3" t="s">
        <v>226</v>
      </c>
      <c r="E113" s="3" t="s">
        <v>226</v>
      </c>
      <c r="F113" s="3">
        <v>7</v>
      </c>
      <c r="G113" s="3">
        <v>18</v>
      </c>
      <c r="H113" s="3">
        <v>4</v>
      </c>
    </row>
    <row r="114" spans="1:15">
      <c r="A114" s="3">
        <v>260</v>
      </c>
      <c r="B114" s="3">
        <v>113</v>
      </c>
      <c r="C114" s="3">
        <v>1020</v>
      </c>
      <c r="D114" s="3" t="s">
        <v>17</v>
      </c>
      <c r="E114" s="3" t="s">
        <v>69</v>
      </c>
      <c r="F114" s="3">
        <v>1</v>
      </c>
      <c r="G114" s="3">
        <v>44</v>
      </c>
      <c r="H114" s="3">
        <v>3</v>
      </c>
      <c r="I114" s="3">
        <v>1</v>
      </c>
      <c r="K114" s="3">
        <v>1</v>
      </c>
      <c r="O114" s="3" t="s">
        <v>249</v>
      </c>
    </row>
    <row r="115" spans="1:15">
      <c r="A115" s="3">
        <v>261</v>
      </c>
      <c r="B115" s="3">
        <v>114</v>
      </c>
      <c r="C115" s="3">
        <v>1020</v>
      </c>
      <c r="D115" s="3" t="s">
        <v>17</v>
      </c>
      <c r="E115" s="3" t="s">
        <v>78</v>
      </c>
      <c r="F115" s="3">
        <v>2</v>
      </c>
      <c r="G115" s="3">
        <v>9</v>
      </c>
      <c r="H115" s="3">
        <v>3</v>
      </c>
    </row>
    <row r="116" spans="1:15">
      <c r="A116" s="3">
        <v>262</v>
      </c>
      <c r="B116" s="3">
        <v>115</v>
      </c>
      <c r="C116" s="3">
        <v>1020</v>
      </c>
      <c r="D116" s="3" t="s">
        <v>25</v>
      </c>
      <c r="E116" s="3" t="s">
        <v>20</v>
      </c>
      <c r="F116" s="3">
        <v>1</v>
      </c>
      <c r="G116" s="3">
        <v>3</v>
      </c>
      <c r="H116" s="3">
        <v>4</v>
      </c>
      <c r="O116" s="3" t="s">
        <v>250</v>
      </c>
    </row>
    <row r="117" spans="1:15">
      <c r="A117" s="3">
        <v>31</v>
      </c>
      <c r="B117" s="3">
        <v>116</v>
      </c>
      <c r="C117" s="3" t="s">
        <v>55</v>
      </c>
      <c r="D117" s="3" t="s">
        <v>17</v>
      </c>
      <c r="E117" s="3" t="s">
        <v>20</v>
      </c>
      <c r="F117" s="3">
        <v>1</v>
      </c>
      <c r="G117" s="3">
        <v>8</v>
      </c>
      <c r="H117" s="3">
        <v>5</v>
      </c>
      <c r="O117" s="3" t="s">
        <v>57</v>
      </c>
    </row>
    <row r="118" spans="1:15">
      <c r="A118" s="3">
        <v>29</v>
      </c>
      <c r="B118" s="3">
        <v>117</v>
      </c>
      <c r="C118" s="3" t="s">
        <v>55</v>
      </c>
      <c r="D118" s="3" t="s">
        <v>40</v>
      </c>
      <c r="E118" s="3" t="s">
        <v>22</v>
      </c>
      <c r="F118" s="3">
        <v>1</v>
      </c>
      <c r="G118" s="3">
        <v>21</v>
      </c>
      <c r="H118" s="3">
        <v>5</v>
      </c>
      <c r="I118" s="3">
        <v>1</v>
      </c>
      <c r="L118" s="3">
        <v>1</v>
      </c>
      <c r="O118" s="3" t="s">
        <v>56</v>
      </c>
    </row>
    <row r="119" spans="1:15">
      <c r="A119" s="3">
        <v>30</v>
      </c>
      <c r="B119" s="3">
        <v>118</v>
      </c>
      <c r="C119" s="3" t="s">
        <v>55</v>
      </c>
      <c r="D119" s="3" t="s">
        <v>226</v>
      </c>
      <c r="F119" s="3">
        <v>3</v>
      </c>
      <c r="G119" s="3">
        <v>7</v>
      </c>
      <c r="H119" s="3">
        <v>4</v>
      </c>
      <c r="J119" s="3">
        <v>1</v>
      </c>
    </row>
    <row r="120" spans="1:15">
      <c r="A120" s="3">
        <v>312</v>
      </c>
      <c r="B120" s="3">
        <v>119</v>
      </c>
      <c r="C120" s="3">
        <v>1023</v>
      </c>
      <c r="D120" s="3" t="s">
        <v>29</v>
      </c>
      <c r="E120" s="3" t="s">
        <v>36</v>
      </c>
      <c r="F120" s="3">
        <v>1</v>
      </c>
      <c r="G120" s="3">
        <v>3</v>
      </c>
      <c r="H120" s="3">
        <v>4</v>
      </c>
    </row>
    <row r="121" spans="1:15">
      <c r="A121" s="3">
        <v>311</v>
      </c>
      <c r="B121" s="3">
        <v>120</v>
      </c>
      <c r="C121" s="3">
        <v>1023</v>
      </c>
      <c r="D121" s="3" t="s">
        <v>226</v>
      </c>
      <c r="E121" s="3" t="s">
        <v>86</v>
      </c>
      <c r="F121" s="3">
        <v>3</v>
      </c>
      <c r="G121" s="3">
        <v>2</v>
      </c>
      <c r="H121" s="3">
        <v>4</v>
      </c>
    </row>
    <row r="122" spans="1:15">
      <c r="A122" s="3">
        <v>313</v>
      </c>
      <c r="B122" s="3">
        <v>121</v>
      </c>
      <c r="C122" s="3">
        <v>1023</v>
      </c>
      <c r="D122" s="3" t="s">
        <v>226</v>
      </c>
      <c r="E122" s="3" t="s">
        <v>226</v>
      </c>
      <c r="F122" s="3">
        <v>6</v>
      </c>
      <c r="G122" s="3">
        <v>8</v>
      </c>
      <c r="H122" s="3">
        <v>4</v>
      </c>
    </row>
    <row r="123" spans="1:15">
      <c r="A123" s="3">
        <v>62</v>
      </c>
      <c r="B123" s="3">
        <v>122</v>
      </c>
      <c r="C123" s="4">
        <v>1026</v>
      </c>
      <c r="D123" s="3" t="s">
        <v>32</v>
      </c>
      <c r="E123" s="3" t="s">
        <v>85</v>
      </c>
      <c r="F123" s="3">
        <v>1</v>
      </c>
      <c r="G123" s="3">
        <v>214</v>
      </c>
      <c r="H123" s="3">
        <v>5</v>
      </c>
      <c r="I123" s="3">
        <v>1</v>
      </c>
    </row>
    <row r="124" spans="1:15">
      <c r="A124" s="3">
        <v>63</v>
      </c>
      <c r="B124" s="3">
        <v>123</v>
      </c>
      <c r="C124" s="4">
        <v>1026</v>
      </c>
      <c r="D124" s="3" t="s">
        <v>25</v>
      </c>
      <c r="E124" s="3" t="s">
        <v>86</v>
      </c>
      <c r="F124" s="3">
        <v>1</v>
      </c>
      <c r="G124" s="3">
        <v>267</v>
      </c>
      <c r="H124" s="3">
        <v>3</v>
      </c>
      <c r="O124" s="3" t="s">
        <v>87</v>
      </c>
    </row>
    <row r="125" spans="1:15">
      <c r="A125" s="3">
        <v>61</v>
      </c>
      <c r="B125" s="3">
        <v>124</v>
      </c>
      <c r="C125" s="4">
        <v>1026</v>
      </c>
      <c r="D125" s="3" t="s">
        <v>46</v>
      </c>
      <c r="E125" s="3" t="s">
        <v>52</v>
      </c>
      <c r="F125" s="3">
        <v>1</v>
      </c>
      <c r="G125" s="3">
        <v>213</v>
      </c>
      <c r="H125" s="3">
        <v>4</v>
      </c>
      <c r="K125" s="3">
        <v>1</v>
      </c>
    </row>
    <row r="126" spans="1:15">
      <c r="A126" s="3">
        <v>541</v>
      </c>
      <c r="B126" s="3">
        <v>125</v>
      </c>
      <c r="C126" s="3">
        <v>1028</v>
      </c>
      <c r="D126" s="3" t="s">
        <v>40</v>
      </c>
      <c r="E126" s="3" t="s">
        <v>85</v>
      </c>
      <c r="F126" s="3">
        <v>2</v>
      </c>
      <c r="G126" s="3">
        <v>4</v>
      </c>
      <c r="H126" s="3">
        <v>3</v>
      </c>
    </row>
    <row r="127" spans="1:15">
      <c r="A127" s="3">
        <v>542</v>
      </c>
      <c r="B127" s="3">
        <v>126</v>
      </c>
      <c r="C127" s="3">
        <v>1028</v>
      </c>
      <c r="D127" s="3" t="s">
        <v>226</v>
      </c>
      <c r="E127" s="3" t="s">
        <v>226</v>
      </c>
      <c r="F127" s="3">
        <v>1</v>
      </c>
      <c r="G127" s="3">
        <v>11</v>
      </c>
      <c r="H127" s="3">
        <v>5</v>
      </c>
    </row>
    <row r="128" spans="1:15">
      <c r="A128" s="3">
        <v>273</v>
      </c>
      <c r="B128" s="3">
        <v>127</v>
      </c>
      <c r="C128" s="3">
        <v>1030</v>
      </c>
      <c r="D128" s="3" t="s">
        <v>32</v>
      </c>
      <c r="E128" s="3" t="s">
        <v>244</v>
      </c>
      <c r="F128" s="3">
        <v>1</v>
      </c>
      <c r="G128" s="3">
        <v>41</v>
      </c>
      <c r="H128" s="3">
        <v>5</v>
      </c>
      <c r="I128" s="3">
        <v>1</v>
      </c>
      <c r="K128" s="3">
        <v>1</v>
      </c>
      <c r="L128" s="3">
        <v>1</v>
      </c>
      <c r="O128" s="3" t="s">
        <v>252</v>
      </c>
    </row>
    <row r="129" spans="1:15">
      <c r="A129" s="3">
        <v>274</v>
      </c>
      <c r="B129" s="3">
        <v>128</v>
      </c>
      <c r="C129" s="3">
        <v>1030</v>
      </c>
      <c r="D129" s="3" t="s">
        <v>40</v>
      </c>
      <c r="E129" s="3" t="s">
        <v>244</v>
      </c>
      <c r="F129" s="3">
        <v>1</v>
      </c>
      <c r="G129" s="3">
        <v>2</v>
      </c>
      <c r="H129" s="3">
        <v>5</v>
      </c>
      <c r="J129" s="3">
        <v>1</v>
      </c>
      <c r="O129" s="3" t="s">
        <v>253</v>
      </c>
    </row>
    <row r="130" spans="1:15">
      <c r="A130" s="3">
        <v>275</v>
      </c>
      <c r="B130" s="3">
        <v>129</v>
      </c>
      <c r="C130" s="3">
        <v>1030</v>
      </c>
      <c r="D130" s="3" t="s">
        <v>226</v>
      </c>
      <c r="E130" s="3" t="s">
        <v>226</v>
      </c>
      <c r="F130" s="3">
        <v>7</v>
      </c>
      <c r="G130" s="3">
        <v>21</v>
      </c>
      <c r="H130" s="3">
        <v>3</v>
      </c>
    </row>
    <row r="131" spans="1:15">
      <c r="A131" s="3">
        <v>336</v>
      </c>
      <c r="B131" s="3">
        <v>130</v>
      </c>
      <c r="C131" s="3">
        <v>1031</v>
      </c>
      <c r="D131" s="3" t="s">
        <v>80</v>
      </c>
      <c r="E131" s="3" t="s">
        <v>22</v>
      </c>
      <c r="F131" s="3">
        <v>1</v>
      </c>
      <c r="G131" s="3">
        <v>3</v>
      </c>
      <c r="H131" s="3">
        <v>5</v>
      </c>
    </row>
    <row r="132" spans="1:15">
      <c r="A132" s="3">
        <v>240</v>
      </c>
      <c r="B132" s="3">
        <v>131</v>
      </c>
      <c r="C132" s="3">
        <v>1032</v>
      </c>
      <c r="D132" s="3" t="s">
        <v>29</v>
      </c>
      <c r="E132" s="3" t="s">
        <v>85</v>
      </c>
      <c r="F132" s="3">
        <v>2</v>
      </c>
      <c r="G132" s="3">
        <v>12</v>
      </c>
      <c r="H132" s="3">
        <v>4</v>
      </c>
      <c r="I132" s="3">
        <v>1</v>
      </c>
      <c r="O132" s="3" t="s">
        <v>239</v>
      </c>
    </row>
    <row r="133" spans="1:15">
      <c r="A133" s="3">
        <v>338</v>
      </c>
      <c r="B133" s="3">
        <v>132</v>
      </c>
      <c r="C133" s="3">
        <v>1033</v>
      </c>
      <c r="D133" s="3" t="s">
        <v>226</v>
      </c>
      <c r="E133" s="3" t="s">
        <v>226</v>
      </c>
      <c r="F133" s="3">
        <v>1</v>
      </c>
      <c r="G133" s="3">
        <v>2</v>
      </c>
      <c r="H133" s="3">
        <v>5</v>
      </c>
    </row>
    <row r="134" spans="1:15">
      <c r="A134" s="3">
        <v>45</v>
      </c>
      <c r="B134" s="3">
        <v>133</v>
      </c>
      <c r="C134" s="4" t="s">
        <v>68</v>
      </c>
      <c r="D134" s="3" t="s">
        <v>17</v>
      </c>
      <c r="E134" s="3" t="s">
        <v>71</v>
      </c>
      <c r="F134" s="3">
        <v>1</v>
      </c>
      <c r="G134" s="3">
        <v>14</v>
      </c>
      <c r="H134" s="3">
        <v>3</v>
      </c>
      <c r="O134" s="3" t="s">
        <v>72</v>
      </c>
    </row>
    <row r="135" spans="1:15">
      <c r="A135" s="3">
        <v>42</v>
      </c>
      <c r="B135" s="3">
        <v>134</v>
      </c>
      <c r="C135" s="4" t="s">
        <v>68</v>
      </c>
      <c r="D135" s="3" t="s">
        <v>29</v>
      </c>
      <c r="E135" s="3" t="s">
        <v>69</v>
      </c>
      <c r="F135" s="3">
        <v>2</v>
      </c>
      <c r="G135" s="3">
        <v>18</v>
      </c>
      <c r="H135" s="3">
        <v>3</v>
      </c>
      <c r="I135" s="3">
        <v>1</v>
      </c>
    </row>
    <row r="136" spans="1:15">
      <c r="A136" s="3">
        <v>43</v>
      </c>
      <c r="B136" s="3">
        <v>135</v>
      </c>
      <c r="C136" s="4" t="s">
        <v>68</v>
      </c>
      <c r="D136" s="3" t="s">
        <v>29</v>
      </c>
      <c r="E136" s="3" t="s">
        <v>22</v>
      </c>
      <c r="F136" s="3">
        <v>2</v>
      </c>
      <c r="G136" s="3">
        <v>13</v>
      </c>
      <c r="H136" s="3">
        <v>5</v>
      </c>
      <c r="O136" s="3" t="s">
        <v>70</v>
      </c>
    </row>
    <row r="137" spans="1:15">
      <c r="A137" s="3">
        <v>44</v>
      </c>
      <c r="B137" s="3">
        <v>136</v>
      </c>
      <c r="C137" s="4" t="s">
        <v>68</v>
      </c>
      <c r="D137" s="3" t="s">
        <v>29</v>
      </c>
      <c r="E137" s="3" t="s">
        <v>22</v>
      </c>
      <c r="F137" s="3">
        <v>1</v>
      </c>
      <c r="G137" s="3">
        <v>18</v>
      </c>
      <c r="H137" s="3">
        <v>5</v>
      </c>
    </row>
    <row r="138" spans="1:15">
      <c r="A138" s="3">
        <v>46</v>
      </c>
      <c r="B138" s="3">
        <v>137</v>
      </c>
      <c r="C138" s="4" t="s">
        <v>68</v>
      </c>
      <c r="D138" s="3" t="s">
        <v>226</v>
      </c>
      <c r="E138" s="3" t="s">
        <v>16</v>
      </c>
      <c r="F138" s="3">
        <v>4</v>
      </c>
      <c r="G138" s="3">
        <v>18</v>
      </c>
      <c r="H138" s="3">
        <v>4</v>
      </c>
      <c r="I138" s="3">
        <v>3</v>
      </c>
      <c r="O138" s="3" t="s">
        <v>54</v>
      </c>
    </row>
    <row r="139" spans="1:15">
      <c r="A139" s="3">
        <v>398</v>
      </c>
      <c r="B139" s="3">
        <v>138</v>
      </c>
      <c r="C139" s="3">
        <v>1047</v>
      </c>
      <c r="D139" s="3" t="s">
        <v>17</v>
      </c>
      <c r="E139" s="3" t="s">
        <v>30</v>
      </c>
      <c r="F139" s="3">
        <v>1</v>
      </c>
      <c r="G139" s="3">
        <v>14</v>
      </c>
      <c r="H139" s="3">
        <v>4</v>
      </c>
      <c r="L139" s="3">
        <v>1</v>
      </c>
    </row>
    <row r="140" spans="1:15">
      <c r="A140" s="3">
        <v>337</v>
      </c>
      <c r="B140" s="3">
        <v>139</v>
      </c>
      <c r="C140" s="3">
        <v>1049</v>
      </c>
      <c r="D140" s="3" t="s">
        <v>37</v>
      </c>
      <c r="E140" s="3" t="s">
        <v>217</v>
      </c>
      <c r="F140" s="3">
        <v>1</v>
      </c>
      <c r="G140" s="3">
        <v>1</v>
      </c>
      <c r="H140" s="3">
        <v>5</v>
      </c>
    </row>
    <row r="141" spans="1:15">
      <c r="A141" s="3">
        <v>272</v>
      </c>
      <c r="B141" s="3">
        <v>140</v>
      </c>
      <c r="C141" s="3">
        <v>1053</v>
      </c>
      <c r="D141" s="3" t="s">
        <v>40</v>
      </c>
      <c r="E141" s="3" t="s">
        <v>85</v>
      </c>
      <c r="F141" s="3">
        <v>1</v>
      </c>
      <c r="G141" s="3">
        <v>9</v>
      </c>
      <c r="H141" s="3">
        <v>3</v>
      </c>
    </row>
    <row r="142" spans="1:15">
      <c r="A142" s="3">
        <v>270</v>
      </c>
      <c r="B142" s="3">
        <v>141</v>
      </c>
      <c r="C142" s="3">
        <v>1053</v>
      </c>
      <c r="D142" s="3" t="s">
        <v>29</v>
      </c>
      <c r="E142" s="3" t="s">
        <v>77</v>
      </c>
      <c r="F142" s="3">
        <v>1</v>
      </c>
      <c r="G142" s="3">
        <v>9</v>
      </c>
      <c r="H142" s="3">
        <v>3</v>
      </c>
    </row>
    <row r="143" spans="1:15">
      <c r="A143" s="3">
        <v>271</v>
      </c>
      <c r="B143" s="3">
        <v>142</v>
      </c>
      <c r="C143" s="3">
        <v>1053</v>
      </c>
      <c r="D143" s="3" t="s">
        <v>29</v>
      </c>
      <c r="E143" s="3" t="s">
        <v>22</v>
      </c>
      <c r="F143" s="3">
        <v>1</v>
      </c>
      <c r="G143" s="3">
        <v>9</v>
      </c>
      <c r="H143" s="3">
        <v>3</v>
      </c>
      <c r="I143" s="3">
        <v>1</v>
      </c>
      <c r="M143" s="3">
        <v>1</v>
      </c>
    </row>
    <row r="144" spans="1:15">
      <c r="A144" s="3">
        <v>406</v>
      </c>
      <c r="B144" s="3">
        <v>143</v>
      </c>
      <c r="C144" s="3">
        <v>1054</v>
      </c>
      <c r="D144" s="3" t="s">
        <v>40</v>
      </c>
      <c r="E144" s="3" t="s">
        <v>85</v>
      </c>
      <c r="F144" s="3">
        <v>1</v>
      </c>
      <c r="G144" s="3">
        <v>2</v>
      </c>
      <c r="H144" s="3">
        <v>5</v>
      </c>
    </row>
    <row r="145" spans="1:15">
      <c r="A145" s="3">
        <v>404</v>
      </c>
      <c r="B145" s="3">
        <v>144</v>
      </c>
      <c r="C145" s="3">
        <v>1054</v>
      </c>
      <c r="D145" s="3" t="s">
        <v>34</v>
      </c>
      <c r="E145" s="3" t="s">
        <v>20</v>
      </c>
      <c r="F145" s="3">
        <v>1</v>
      </c>
      <c r="G145" s="3">
        <v>3</v>
      </c>
    </row>
    <row r="146" spans="1:15">
      <c r="A146" s="3">
        <v>405</v>
      </c>
      <c r="B146" s="3">
        <v>145</v>
      </c>
      <c r="C146" s="3">
        <v>1054</v>
      </c>
      <c r="D146" s="3" t="s">
        <v>226</v>
      </c>
      <c r="E146" s="3" t="s">
        <v>226</v>
      </c>
      <c r="F146" s="3">
        <v>1</v>
      </c>
      <c r="G146" s="3">
        <v>2</v>
      </c>
      <c r="H146" s="3">
        <v>5</v>
      </c>
    </row>
    <row r="147" spans="1:15">
      <c r="A147" s="3">
        <v>160</v>
      </c>
      <c r="B147" s="3">
        <v>146</v>
      </c>
      <c r="C147" s="3">
        <v>2000</v>
      </c>
      <c r="D147" s="3" t="s">
        <v>15</v>
      </c>
      <c r="E147" s="3" t="s">
        <v>16</v>
      </c>
      <c r="F147" s="3">
        <v>7</v>
      </c>
      <c r="G147" s="3">
        <v>5</v>
      </c>
      <c r="H147" s="3" t="s">
        <v>171</v>
      </c>
      <c r="O147" s="3" t="s">
        <v>172</v>
      </c>
    </row>
    <row r="148" spans="1:15">
      <c r="A148" s="3">
        <v>166</v>
      </c>
      <c r="B148" s="3">
        <v>147</v>
      </c>
      <c r="C148" s="3">
        <v>2000</v>
      </c>
      <c r="D148" s="3" t="s">
        <v>120</v>
      </c>
      <c r="E148" s="3" t="s">
        <v>77</v>
      </c>
      <c r="F148" s="3">
        <v>1</v>
      </c>
      <c r="G148" s="3">
        <v>14</v>
      </c>
      <c r="H148" s="3">
        <v>5</v>
      </c>
    </row>
    <row r="149" spans="1:15">
      <c r="A149" s="3">
        <v>164</v>
      </c>
      <c r="B149" s="3">
        <v>148</v>
      </c>
      <c r="C149" s="3">
        <v>2000</v>
      </c>
      <c r="D149" s="3" t="s">
        <v>25</v>
      </c>
      <c r="E149" s="3" t="s">
        <v>69</v>
      </c>
      <c r="F149" s="3">
        <v>1</v>
      </c>
      <c r="G149" s="3">
        <v>9</v>
      </c>
      <c r="H149" s="3">
        <v>4</v>
      </c>
      <c r="J149" s="3">
        <v>1</v>
      </c>
    </row>
    <row r="150" spans="1:15">
      <c r="A150" s="3">
        <v>162</v>
      </c>
      <c r="B150" s="3">
        <v>149</v>
      </c>
      <c r="C150" s="3">
        <v>2000</v>
      </c>
      <c r="D150" s="3" t="s">
        <v>25</v>
      </c>
      <c r="E150" s="3" t="s">
        <v>77</v>
      </c>
      <c r="F150" s="3">
        <v>1</v>
      </c>
      <c r="G150" s="3">
        <v>3</v>
      </c>
      <c r="H150" s="3">
        <v>5</v>
      </c>
    </row>
    <row r="151" spans="1:15">
      <c r="A151" s="3">
        <v>163</v>
      </c>
      <c r="B151" s="3">
        <v>150</v>
      </c>
      <c r="C151" s="3">
        <v>2000</v>
      </c>
      <c r="D151" s="3" t="s">
        <v>46</v>
      </c>
      <c r="E151" s="3" t="s">
        <v>20</v>
      </c>
      <c r="F151" s="3">
        <v>1</v>
      </c>
      <c r="G151" s="3">
        <v>36</v>
      </c>
      <c r="H151" s="3">
        <v>4</v>
      </c>
    </row>
    <row r="152" spans="1:15">
      <c r="A152" s="3">
        <v>161</v>
      </c>
      <c r="B152" s="3">
        <v>151</v>
      </c>
      <c r="C152" s="3">
        <v>2000</v>
      </c>
      <c r="D152" s="3" t="s">
        <v>173</v>
      </c>
      <c r="E152" s="3" t="s">
        <v>52</v>
      </c>
      <c r="F152" s="3">
        <v>1</v>
      </c>
      <c r="G152" s="3">
        <v>27</v>
      </c>
      <c r="H152" s="3">
        <v>4</v>
      </c>
      <c r="I152" s="3">
        <v>1</v>
      </c>
      <c r="O152" s="3" t="s">
        <v>33</v>
      </c>
    </row>
    <row r="153" spans="1:15">
      <c r="A153" s="3">
        <v>165</v>
      </c>
      <c r="B153" s="3">
        <v>152</v>
      </c>
      <c r="C153" s="3">
        <v>2000</v>
      </c>
      <c r="D153" s="3" t="s">
        <v>29</v>
      </c>
      <c r="E153" s="3" t="s">
        <v>20</v>
      </c>
      <c r="F153" s="3">
        <v>1</v>
      </c>
      <c r="G153" s="3">
        <v>1</v>
      </c>
      <c r="H153" s="3">
        <v>5</v>
      </c>
      <c r="O153" s="3" t="s">
        <v>174</v>
      </c>
    </row>
    <row r="154" spans="1:15">
      <c r="A154" s="3">
        <v>167</v>
      </c>
      <c r="B154" s="3">
        <v>153</v>
      </c>
      <c r="C154" s="3">
        <v>2000</v>
      </c>
      <c r="D154" s="3" t="s">
        <v>226</v>
      </c>
      <c r="E154" s="3" t="s">
        <v>16</v>
      </c>
      <c r="F154" s="3">
        <v>83</v>
      </c>
      <c r="G154" s="3">
        <v>305</v>
      </c>
      <c r="H154" s="3" t="s">
        <v>175</v>
      </c>
      <c r="I154" s="3">
        <v>13</v>
      </c>
      <c r="J154" s="3">
        <v>14</v>
      </c>
      <c r="K154" s="3">
        <v>4</v>
      </c>
      <c r="O154" s="3" t="s">
        <v>176</v>
      </c>
    </row>
    <row r="155" spans="1:15">
      <c r="A155" s="3">
        <v>7</v>
      </c>
      <c r="B155" s="3">
        <v>154</v>
      </c>
      <c r="C155" s="4">
        <v>2001</v>
      </c>
      <c r="D155" s="3" t="s">
        <v>26</v>
      </c>
      <c r="E155" s="3" t="s">
        <v>27</v>
      </c>
      <c r="F155" s="3">
        <v>1</v>
      </c>
      <c r="G155" s="3">
        <v>2</v>
      </c>
      <c r="H155" s="3">
        <v>5</v>
      </c>
    </row>
    <row r="156" spans="1:15">
      <c r="A156" s="3">
        <v>8</v>
      </c>
      <c r="B156" s="3">
        <v>155</v>
      </c>
      <c r="C156" s="4">
        <v>2001</v>
      </c>
      <c r="D156" s="3" t="s">
        <v>28</v>
      </c>
      <c r="E156" s="3" t="s">
        <v>22</v>
      </c>
      <c r="F156" s="3">
        <v>1</v>
      </c>
      <c r="G156" s="3">
        <v>35</v>
      </c>
      <c r="H156" s="3">
        <v>5</v>
      </c>
      <c r="K156" s="3">
        <v>1</v>
      </c>
    </row>
    <row r="157" spans="1:15">
      <c r="A157" s="3">
        <v>14</v>
      </c>
      <c r="B157" s="3">
        <v>156</v>
      </c>
      <c r="C157" s="4">
        <v>2001</v>
      </c>
      <c r="D157" s="3" t="s">
        <v>17</v>
      </c>
      <c r="E157" s="3" t="s">
        <v>20</v>
      </c>
      <c r="F157" s="3">
        <v>1</v>
      </c>
      <c r="G157" s="3">
        <v>8</v>
      </c>
      <c r="H157" s="3">
        <v>5</v>
      </c>
    </row>
    <row r="158" spans="1:15">
      <c r="A158" s="3">
        <v>10</v>
      </c>
      <c r="B158" s="3">
        <v>157</v>
      </c>
      <c r="C158" s="4">
        <v>2001</v>
      </c>
      <c r="D158" s="3" t="s">
        <v>32</v>
      </c>
      <c r="E158" s="3" t="s">
        <v>22</v>
      </c>
      <c r="F158" s="3">
        <v>1</v>
      </c>
      <c r="G158" s="3">
        <v>75</v>
      </c>
      <c r="H158" s="3">
        <v>5</v>
      </c>
      <c r="I158" s="3">
        <v>1</v>
      </c>
      <c r="K158" s="3">
        <v>1</v>
      </c>
      <c r="L158" s="3">
        <v>1</v>
      </c>
      <c r="O158" s="3" t="s">
        <v>33</v>
      </c>
    </row>
    <row r="159" spans="1:15">
      <c r="A159" s="3">
        <v>16</v>
      </c>
      <c r="B159" s="3">
        <v>158</v>
      </c>
      <c r="C159" s="4">
        <v>2001</v>
      </c>
      <c r="D159" s="3" t="s">
        <v>40</v>
      </c>
      <c r="E159" s="3" t="s">
        <v>22</v>
      </c>
      <c r="F159" s="3">
        <v>1</v>
      </c>
      <c r="G159" s="3">
        <v>18</v>
      </c>
      <c r="H159" s="3">
        <v>5</v>
      </c>
      <c r="I159" s="3">
        <v>1</v>
      </c>
      <c r="K159" s="3">
        <v>1</v>
      </c>
      <c r="O159" s="3" t="s">
        <v>41</v>
      </c>
    </row>
    <row r="160" spans="1:15">
      <c r="A160" s="3">
        <v>17</v>
      </c>
      <c r="B160" s="3">
        <v>159</v>
      </c>
      <c r="C160" s="4">
        <v>2001</v>
      </c>
      <c r="D160" s="3" t="s">
        <v>42</v>
      </c>
      <c r="E160" s="3" t="s">
        <v>42</v>
      </c>
      <c r="F160" s="3">
        <v>46</v>
      </c>
      <c r="G160" s="3">
        <v>151</v>
      </c>
      <c r="H160" s="3">
        <v>3</v>
      </c>
      <c r="I160" s="3">
        <v>3</v>
      </c>
      <c r="K160" s="3">
        <v>3</v>
      </c>
      <c r="O160" s="3" t="s">
        <v>43</v>
      </c>
    </row>
    <row r="161" spans="1:15">
      <c r="A161" s="3">
        <v>11</v>
      </c>
      <c r="B161" s="3">
        <v>160</v>
      </c>
      <c r="C161" s="4">
        <v>2001</v>
      </c>
      <c r="D161" s="3" t="s">
        <v>34</v>
      </c>
      <c r="E161" s="3" t="s">
        <v>22</v>
      </c>
      <c r="F161" s="3">
        <v>1</v>
      </c>
      <c r="G161" s="3">
        <v>25</v>
      </c>
      <c r="H161" s="3">
        <v>5</v>
      </c>
      <c r="I161" s="3">
        <v>1</v>
      </c>
      <c r="K161" s="3">
        <v>1</v>
      </c>
      <c r="L161" s="3">
        <v>1</v>
      </c>
    </row>
    <row r="162" spans="1:15">
      <c r="A162" s="3">
        <v>12</v>
      </c>
      <c r="B162" s="3">
        <v>161</v>
      </c>
      <c r="C162" s="4">
        <v>2001</v>
      </c>
      <c r="D162" s="3" t="s">
        <v>35</v>
      </c>
      <c r="E162" s="3" t="s">
        <v>36</v>
      </c>
      <c r="F162" s="3">
        <v>2</v>
      </c>
      <c r="G162" s="3">
        <v>18</v>
      </c>
      <c r="H162" s="3">
        <v>4</v>
      </c>
      <c r="K162" s="3">
        <v>1</v>
      </c>
      <c r="M162" s="3">
        <v>1</v>
      </c>
    </row>
    <row r="163" spans="1:15">
      <c r="A163" s="3">
        <v>9</v>
      </c>
      <c r="B163" s="3">
        <v>162</v>
      </c>
      <c r="C163" s="4">
        <v>2001</v>
      </c>
      <c r="D163" s="3" t="s">
        <v>29</v>
      </c>
      <c r="E163" s="3" t="s">
        <v>30</v>
      </c>
      <c r="F163" s="3">
        <v>1</v>
      </c>
      <c r="G163" s="3">
        <v>19</v>
      </c>
      <c r="H163" s="3">
        <v>5</v>
      </c>
      <c r="M163" s="3">
        <v>1</v>
      </c>
      <c r="O163" s="3" t="s">
        <v>31</v>
      </c>
    </row>
    <row r="164" spans="1:15">
      <c r="A164" s="3">
        <v>15</v>
      </c>
      <c r="B164" s="3">
        <v>163</v>
      </c>
      <c r="C164" s="4">
        <v>2001</v>
      </c>
      <c r="D164" s="3" t="s">
        <v>29</v>
      </c>
      <c r="E164" s="3" t="s">
        <v>39</v>
      </c>
      <c r="F164" s="3">
        <v>1</v>
      </c>
      <c r="G164" s="3">
        <v>8</v>
      </c>
      <c r="H164" s="3">
        <v>5</v>
      </c>
    </row>
    <row r="165" spans="1:15">
      <c r="A165" s="3">
        <v>13</v>
      </c>
      <c r="B165" s="3">
        <v>164</v>
      </c>
      <c r="C165" s="4">
        <v>2001</v>
      </c>
      <c r="D165" s="3" t="s">
        <v>37</v>
      </c>
      <c r="E165" s="3" t="s">
        <v>38</v>
      </c>
      <c r="F165" s="3">
        <v>1</v>
      </c>
      <c r="G165" s="3">
        <v>3</v>
      </c>
      <c r="H165" s="3">
        <v>5</v>
      </c>
    </row>
    <row r="166" spans="1:15">
      <c r="A166" s="3">
        <v>276</v>
      </c>
      <c r="B166" s="3">
        <v>165</v>
      </c>
      <c r="C166" s="3">
        <v>2002</v>
      </c>
      <c r="D166" s="3" t="s">
        <v>17</v>
      </c>
      <c r="E166" s="3" t="s">
        <v>164</v>
      </c>
      <c r="F166" s="3">
        <v>1</v>
      </c>
      <c r="G166" s="3">
        <v>46</v>
      </c>
      <c r="H166" s="3">
        <v>4</v>
      </c>
      <c r="I166" s="3">
        <v>1</v>
      </c>
      <c r="O166" s="3" t="s">
        <v>254</v>
      </c>
    </row>
    <row r="167" spans="1:15">
      <c r="A167" s="3">
        <v>277</v>
      </c>
      <c r="B167" s="3">
        <v>166</v>
      </c>
      <c r="C167" s="3">
        <v>2002</v>
      </c>
      <c r="D167" s="3" t="s">
        <v>17</v>
      </c>
      <c r="E167" s="3" t="s">
        <v>255</v>
      </c>
      <c r="F167" s="3">
        <v>1</v>
      </c>
      <c r="G167" s="3">
        <v>23</v>
      </c>
      <c r="H167" s="3">
        <v>3</v>
      </c>
      <c r="K167" s="3">
        <v>1</v>
      </c>
    </row>
    <row r="168" spans="1:15">
      <c r="A168" s="3">
        <v>49</v>
      </c>
      <c r="B168" s="3">
        <v>167</v>
      </c>
      <c r="C168" s="4">
        <v>2002</v>
      </c>
      <c r="D168" s="3" t="s">
        <v>29</v>
      </c>
      <c r="E168" s="3" t="s">
        <v>66</v>
      </c>
      <c r="F168" s="3">
        <v>1</v>
      </c>
      <c r="G168" s="3">
        <v>28</v>
      </c>
      <c r="H168" s="3">
        <v>5</v>
      </c>
      <c r="I168" s="3">
        <v>1</v>
      </c>
      <c r="K168" s="3">
        <v>1</v>
      </c>
    </row>
    <row r="169" spans="1:15">
      <c r="A169" s="3">
        <v>48</v>
      </c>
      <c r="B169" s="3">
        <v>168</v>
      </c>
      <c r="C169" s="4">
        <v>2002</v>
      </c>
      <c r="D169" s="3" t="s">
        <v>29</v>
      </c>
      <c r="E169" s="3" t="s">
        <v>69</v>
      </c>
      <c r="F169" s="3">
        <v>1</v>
      </c>
      <c r="G169" s="3">
        <v>9</v>
      </c>
      <c r="H169" s="3">
        <v>5</v>
      </c>
      <c r="I169" s="3">
        <v>1</v>
      </c>
      <c r="K169" s="3">
        <v>1</v>
      </c>
    </row>
    <row r="170" spans="1:15">
      <c r="A170" s="3">
        <v>47</v>
      </c>
      <c r="B170" s="3">
        <v>169</v>
      </c>
      <c r="C170" s="4">
        <v>2002</v>
      </c>
      <c r="D170" s="3" t="s">
        <v>29</v>
      </c>
      <c r="E170" s="3" t="s">
        <v>73</v>
      </c>
      <c r="F170" s="3">
        <v>1</v>
      </c>
      <c r="G170" s="3">
        <v>12</v>
      </c>
      <c r="H170" s="3">
        <v>4</v>
      </c>
      <c r="I170" s="3">
        <v>1</v>
      </c>
      <c r="O170" s="3" t="s">
        <v>74</v>
      </c>
    </row>
    <row r="171" spans="1:15">
      <c r="A171" s="3">
        <v>50</v>
      </c>
      <c r="B171" s="3">
        <v>170</v>
      </c>
      <c r="C171" s="4">
        <v>2002</v>
      </c>
      <c r="D171" s="3" t="s">
        <v>75</v>
      </c>
      <c r="E171" s="3" t="s">
        <v>226</v>
      </c>
      <c r="F171" s="3">
        <v>1</v>
      </c>
      <c r="G171" s="3">
        <v>1</v>
      </c>
      <c r="H171" s="3">
        <v>5</v>
      </c>
    </row>
    <row r="172" spans="1:15">
      <c r="A172" s="3">
        <v>51</v>
      </c>
      <c r="B172" s="3">
        <v>171</v>
      </c>
      <c r="C172" s="4">
        <v>2002</v>
      </c>
      <c r="D172" s="3" t="s">
        <v>226</v>
      </c>
      <c r="E172" s="3" t="s">
        <v>226</v>
      </c>
      <c r="F172" s="3">
        <v>7</v>
      </c>
      <c r="G172" s="3">
        <v>46</v>
      </c>
      <c r="H172" s="3">
        <v>4</v>
      </c>
      <c r="I172" s="3">
        <v>1</v>
      </c>
      <c r="N172" s="3">
        <v>1</v>
      </c>
      <c r="O172" s="3" t="s">
        <v>76</v>
      </c>
    </row>
    <row r="173" spans="1:15">
      <c r="A173" s="3">
        <v>278</v>
      </c>
      <c r="B173" s="3">
        <v>172</v>
      </c>
      <c r="C173" s="3">
        <v>2002</v>
      </c>
      <c r="D173" s="3" t="s">
        <v>226</v>
      </c>
      <c r="E173" s="3" t="s">
        <v>226</v>
      </c>
      <c r="F173" s="3">
        <v>14</v>
      </c>
      <c r="G173" s="3">
        <v>39</v>
      </c>
      <c r="H173" s="3">
        <v>4</v>
      </c>
      <c r="O173" s="3" t="s">
        <v>256</v>
      </c>
    </row>
    <row r="174" spans="1:15">
      <c r="A174" s="3">
        <v>188</v>
      </c>
      <c r="B174" s="3">
        <v>173</v>
      </c>
      <c r="C174" s="3">
        <v>2003</v>
      </c>
      <c r="D174" s="3" t="s">
        <v>179</v>
      </c>
      <c r="E174" s="3" t="s">
        <v>198</v>
      </c>
      <c r="F174" s="3">
        <v>1</v>
      </c>
      <c r="G174" s="3">
        <v>5</v>
      </c>
      <c r="H174" s="3">
        <v>1</v>
      </c>
      <c r="K174" s="3">
        <v>1</v>
      </c>
    </row>
    <row r="175" spans="1:15">
      <c r="A175" s="3">
        <v>178</v>
      </c>
      <c r="B175" s="3">
        <v>174</v>
      </c>
      <c r="C175" s="3">
        <v>2003</v>
      </c>
      <c r="D175" s="3" t="s">
        <v>179</v>
      </c>
      <c r="E175" s="3" t="s">
        <v>147</v>
      </c>
      <c r="F175" s="3">
        <v>1</v>
      </c>
      <c r="G175" s="3">
        <v>12</v>
      </c>
      <c r="H175" s="3">
        <v>4</v>
      </c>
      <c r="I175" s="3">
        <v>1</v>
      </c>
      <c r="L175" s="3">
        <v>1</v>
      </c>
      <c r="M175" s="3">
        <v>1</v>
      </c>
    </row>
    <row r="176" spans="1:15">
      <c r="A176" s="3">
        <v>180</v>
      </c>
      <c r="B176" s="3">
        <v>175</v>
      </c>
      <c r="C176" s="3">
        <v>2003</v>
      </c>
      <c r="D176" s="3" t="s">
        <v>179</v>
      </c>
      <c r="E176" s="3" t="s">
        <v>147</v>
      </c>
      <c r="F176" s="3">
        <v>1</v>
      </c>
      <c r="G176" s="3">
        <v>21</v>
      </c>
      <c r="H176" s="3">
        <v>4</v>
      </c>
      <c r="I176" s="3">
        <v>1</v>
      </c>
      <c r="M176" s="3">
        <v>1</v>
      </c>
      <c r="O176" s="3" t="s">
        <v>189</v>
      </c>
    </row>
    <row r="177" spans="1:15">
      <c r="A177" s="3">
        <v>193</v>
      </c>
      <c r="B177" s="3">
        <v>176</v>
      </c>
      <c r="C177" s="3">
        <v>2003</v>
      </c>
      <c r="D177" s="3" t="s">
        <v>201</v>
      </c>
      <c r="E177" s="3" t="s">
        <v>244</v>
      </c>
      <c r="F177" s="3">
        <v>4</v>
      </c>
      <c r="G177" s="3">
        <v>5</v>
      </c>
      <c r="H177" s="3">
        <v>4</v>
      </c>
      <c r="L177" s="3">
        <v>1</v>
      </c>
      <c r="O177" s="3" t="s">
        <v>292</v>
      </c>
    </row>
    <row r="178" spans="1:15">
      <c r="A178" s="3">
        <v>201</v>
      </c>
      <c r="B178" s="3">
        <v>177</v>
      </c>
      <c r="C178" s="3">
        <v>2003</v>
      </c>
      <c r="D178" s="3" t="s">
        <v>212</v>
      </c>
      <c r="E178" s="3" t="s">
        <v>69</v>
      </c>
      <c r="F178" s="3">
        <v>1</v>
      </c>
      <c r="G178" s="3">
        <v>20</v>
      </c>
      <c r="H178" s="3">
        <v>4</v>
      </c>
      <c r="K178" s="3">
        <v>1</v>
      </c>
      <c r="O178" s="3" t="s">
        <v>194</v>
      </c>
    </row>
    <row r="179" spans="1:15">
      <c r="A179" s="3">
        <v>199</v>
      </c>
      <c r="B179" s="3">
        <v>178</v>
      </c>
      <c r="C179" s="3">
        <v>2003</v>
      </c>
      <c r="D179" s="3" t="s">
        <v>193</v>
      </c>
      <c r="E179" s="3" t="s">
        <v>77</v>
      </c>
      <c r="F179" s="3">
        <v>1</v>
      </c>
      <c r="G179" s="3">
        <v>65</v>
      </c>
      <c r="H179" s="3">
        <v>5</v>
      </c>
      <c r="I179" s="3">
        <v>1</v>
      </c>
      <c r="L179" s="3">
        <v>1</v>
      </c>
      <c r="O179" s="3" t="s">
        <v>210</v>
      </c>
    </row>
    <row r="180" spans="1:15">
      <c r="A180" s="3">
        <v>182</v>
      </c>
      <c r="B180" s="3">
        <v>179</v>
      </c>
      <c r="C180" s="3">
        <v>2003</v>
      </c>
      <c r="D180" s="3" t="s">
        <v>193</v>
      </c>
      <c r="E180" s="3" t="s">
        <v>191</v>
      </c>
      <c r="F180" s="3">
        <v>1</v>
      </c>
      <c r="G180" s="3">
        <v>5</v>
      </c>
      <c r="H180" s="3">
        <v>3</v>
      </c>
    </row>
    <row r="181" spans="1:15">
      <c r="A181" s="3">
        <v>197</v>
      </c>
      <c r="B181" s="3">
        <v>180</v>
      </c>
      <c r="C181" s="3">
        <v>2003</v>
      </c>
      <c r="D181" s="3" t="s">
        <v>207</v>
      </c>
      <c r="E181" s="3" t="s">
        <v>244</v>
      </c>
      <c r="F181" s="3">
        <v>1</v>
      </c>
      <c r="G181" s="3">
        <v>37</v>
      </c>
      <c r="H181" s="3">
        <v>3</v>
      </c>
      <c r="I181" s="3">
        <v>1</v>
      </c>
      <c r="L181" s="3">
        <v>1</v>
      </c>
      <c r="O181" s="3" t="s">
        <v>208</v>
      </c>
    </row>
    <row r="182" spans="1:15">
      <c r="A182" s="3">
        <v>185</v>
      </c>
      <c r="B182" s="3">
        <v>181</v>
      </c>
      <c r="C182" s="3">
        <v>2003</v>
      </c>
      <c r="D182" s="3" t="s">
        <v>120</v>
      </c>
      <c r="E182" s="3" t="s">
        <v>19</v>
      </c>
      <c r="F182" s="3">
        <v>1</v>
      </c>
      <c r="G182" s="3">
        <v>29</v>
      </c>
      <c r="H182" s="3">
        <v>4</v>
      </c>
      <c r="L182" s="3">
        <v>1</v>
      </c>
      <c r="O182" s="3" t="s">
        <v>493</v>
      </c>
    </row>
    <row r="183" spans="1:15">
      <c r="A183" s="3">
        <v>181</v>
      </c>
      <c r="B183" s="3">
        <v>182</v>
      </c>
      <c r="C183" s="3">
        <v>2003</v>
      </c>
      <c r="D183" s="3" t="s">
        <v>190</v>
      </c>
      <c r="E183" s="3" t="s">
        <v>191</v>
      </c>
      <c r="F183" s="3">
        <v>3</v>
      </c>
      <c r="G183" s="3">
        <v>55</v>
      </c>
      <c r="H183" s="3">
        <v>3</v>
      </c>
      <c r="L183" s="3">
        <v>1</v>
      </c>
      <c r="O183" s="3" t="s">
        <v>192</v>
      </c>
    </row>
    <row r="184" spans="1:15">
      <c r="A184" s="3">
        <v>194</v>
      </c>
      <c r="B184" s="3">
        <v>183</v>
      </c>
      <c r="C184" s="3">
        <v>2003</v>
      </c>
      <c r="D184" s="3" t="s">
        <v>21</v>
      </c>
      <c r="E184" s="3" t="s">
        <v>203</v>
      </c>
      <c r="F184" s="3">
        <v>3</v>
      </c>
      <c r="G184" s="3">
        <v>4</v>
      </c>
      <c r="H184" s="3">
        <v>4</v>
      </c>
      <c r="L184" s="3">
        <v>1</v>
      </c>
    </row>
    <row r="185" spans="1:15">
      <c r="A185" s="3">
        <v>184</v>
      </c>
      <c r="B185" s="3">
        <v>184</v>
      </c>
      <c r="C185" s="3">
        <v>2003</v>
      </c>
      <c r="D185" s="3" t="s">
        <v>34</v>
      </c>
      <c r="E185" s="3" t="s">
        <v>90</v>
      </c>
      <c r="F185" s="3">
        <v>1</v>
      </c>
      <c r="G185" s="3">
        <v>6</v>
      </c>
      <c r="H185" s="3">
        <v>4</v>
      </c>
      <c r="K185" s="3">
        <v>1</v>
      </c>
      <c r="L185" s="3">
        <v>1</v>
      </c>
      <c r="O185" s="3" t="s">
        <v>194</v>
      </c>
    </row>
    <row r="186" spans="1:15">
      <c r="A186" s="3">
        <v>205</v>
      </c>
      <c r="B186" s="3">
        <v>185</v>
      </c>
      <c r="C186" s="3">
        <v>2003</v>
      </c>
      <c r="D186" s="3" t="s">
        <v>34</v>
      </c>
      <c r="E186" s="3" t="s">
        <v>30</v>
      </c>
      <c r="F186" s="3">
        <v>1</v>
      </c>
      <c r="G186" s="3">
        <v>8</v>
      </c>
      <c r="H186" s="3">
        <v>5</v>
      </c>
      <c r="I186" s="3">
        <v>1</v>
      </c>
      <c r="L186" s="3">
        <v>1</v>
      </c>
      <c r="M186" s="3">
        <v>1</v>
      </c>
      <c r="O186" s="3" t="s">
        <v>214</v>
      </c>
    </row>
    <row r="187" spans="1:15">
      <c r="A187" s="3">
        <v>189</v>
      </c>
      <c r="B187" s="3">
        <v>186</v>
      </c>
      <c r="C187" s="3">
        <v>2003</v>
      </c>
      <c r="D187" s="3" t="s">
        <v>34</v>
      </c>
      <c r="E187" s="3" t="s">
        <v>20</v>
      </c>
      <c r="F187" s="3">
        <v>1</v>
      </c>
      <c r="G187" s="3">
        <v>2</v>
      </c>
      <c r="H187" s="3">
        <v>5</v>
      </c>
      <c r="L187" s="3">
        <v>1</v>
      </c>
    </row>
    <row r="188" spans="1:15">
      <c r="A188" s="3">
        <v>203</v>
      </c>
      <c r="B188" s="3">
        <v>187</v>
      </c>
      <c r="C188" s="3">
        <v>2003</v>
      </c>
      <c r="D188" s="3" t="s">
        <v>34</v>
      </c>
      <c r="E188" s="3" t="s">
        <v>20</v>
      </c>
      <c r="F188" s="3">
        <v>1</v>
      </c>
      <c r="H188" s="3">
        <v>4</v>
      </c>
    </row>
    <row r="189" spans="1:15">
      <c r="A189" s="3">
        <v>207</v>
      </c>
      <c r="B189" s="3">
        <v>188</v>
      </c>
      <c r="C189" s="3">
        <v>2003</v>
      </c>
      <c r="D189" s="3" t="s">
        <v>216</v>
      </c>
      <c r="E189" s="3" t="s">
        <v>217</v>
      </c>
      <c r="F189" s="3">
        <v>1</v>
      </c>
      <c r="G189" s="3">
        <v>6</v>
      </c>
      <c r="H189" s="3">
        <v>3</v>
      </c>
      <c r="I189" s="3">
        <v>1</v>
      </c>
    </row>
    <row r="190" spans="1:15">
      <c r="A190" s="3">
        <v>198</v>
      </c>
      <c r="B190" s="3">
        <v>189</v>
      </c>
      <c r="C190" s="3">
        <v>2003</v>
      </c>
      <c r="D190" s="3" t="s">
        <v>29</v>
      </c>
      <c r="E190" s="3" t="s">
        <v>91</v>
      </c>
      <c r="F190" s="3">
        <v>3</v>
      </c>
      <c r="G190" s="3">
        <v>23</v>
      </c>
      <c r="H190" s="3">
        <v>4</v>
      </c>
      <c r="I190" s="3">
        <v>1</v>
      </c>
      <c r="L190" s="3">
        <v>1</v>
      </c>
      <c r="O190" s="3" t="s">
        <v>209</v>
      </c>
    </row>
    <row r="191" spans="1:15">
      <c r="A191" s="3">
        <v>183</v>
      </c>
      <c r="B191" s="3">
        <v>190</v>
      </c>
      <c r="C191" s="3">
        <v>2003</v>
      </c>
      <c r="D191" s="3" t="s">
        <v>29</v>
      </c>
      <c r="E191" s="3" t="s">
        <v>36</v>
      </c>
      <c r="F191" s="3">
        <v>2</v>
      </c>
      <c r="G191" s="3">
        <v>9</v>
      </c>
      <c r="H191" s="3">
        <v>4</v>
      </c>
      <c r="L191" s="3">
        <v>1</v>
      </c>
      <c r="O191" s="3" t="s">
        <v>118</v>
      </c>
    </row>
    <row r="192" spans="1:15">
      <c r="A192" s="3">
        <v>191</v>
      </c>
      <c r="B192" s="3">
        <v>191</v>
      </c>
      <c r="C192" s="3">
        <v>2003</v>
      </c>
      <c r="D192" s="3" t="s">
        <v>29</v>
      </c>
      <c r="E192" s="3" t="s">
        <v>129</v>
      </c>
      <c r="F192" s="3">
        <v>2</v>
      </c>
      <c r="G192" s="3">
        <v>9</v>
      </c>
      <c r="H192" s="3">
        <v>4</v>
      </c>
    </row>
    <row r="193" spans="1:15">
      <c r="A193" s="3">
        <v>200</v>
      </c>
      <c r="B193" s="3">
        <v>192</v>
      </c>
      <c r="C193" s="3">
        <v>2003</v>
      </c>
      <c r="D193" s="3" t="s">
        <v>29</v>
      </c>
      <c r="E193" s="3" t="s">
        <v>71</v>
      </c>
      <c r="F193" s="3">
        <v>3</v>
      </c>
      <c r="G193" s="3">
        <v>26</v>
      </c>
      <c r="H193" s="3">
        <v>4</v>
      </c>
      <c r="I193" s="3">
        <v>1</v>
      </c>
      <c r="L193" s="3">
        <v>1</v>
      </c>
      <c r="M193" s="3">
        <v>1</v>
      </c>
      <c r="O193" s="3" t="s">
        <v>211</v>
      </c>
    </row>
    <row r="194" spans="1:15">
      <c r="A194" s="3">
        <v>179</v>
      </c>
      <c r="B194" s="3">
        <v>193</v>
      </c>
      <c r="C194" s="3">
        <v>2003</v>
      </c>
      <c r="D194" s="3" t="s">
        <v>29</v>
      </c>
      <c r="E194" s="3" t="s">
        <v>187</v>
      </c>
      <c r="F194" s="3">
        <v>1</v>
      </c>
      <c r="G194" s="3">
        <v>8</v>
      </c>
      <c r="H194" s="3">
        <v>5</v>
      </c>
      <c r="I194" s="3">
        <v>1</v>
      </c>
      <c r="O194" s="3" t="s">
        <v>188</v>
      </c>
    </row>
    <row r="195" spans="1:15">
      <c r="A195" s="3">
        <v>208</v>
      </c>
      <c r="B195" s="3">
        <v>194</v>
      </c>
      <c r="C195" s="3">
        <v>2003</v>
      </c>
      <c r="D195" s="3" t="s">
        <v>29</v>
      </c>
      <c r="E195" s="3" t="s">
        <v>218</v>
      </c>
      <c r="F195" s="3">
        <v>3</v>
      </c>
      <c r="G195" s="3">
        <v>5</v>
      </c>
      <c r="H195" s="3">
        <v>2</v>
      </c>
    </row>
    <row r="196" spans="1:15">
      <c r="A196" s="3">
        <v>190</v>
      </c>
      <c r="B196" s="3">
        <v>195</v>
      </c>
      <c r="C196" s="3">
        <v>2003</v>
      </c>
      <c r="D196" s="3" t="s">
        <v>29</v>
      </c>
      <c r="E196" s="3" t="s">
        <v>19</v>
      </c>
      <c r="F196" s="3">
        <v>1</v>
      </c>
      <c r="G196" s="3">
        <v>6</v>
      </c>
      <c r="H196" s="3">
        <v>3</v>
      </c>
      <c r="I196" s="3">
        <v>1</v>
      </c>
      <c r="K196" s="3">
        <v>1</v>
      </c>
      <c r="L196" s="3">
        <v>1</v>
      </c>
      <c r="M196" s="3">
        <v>1</v>
      </c>
      <c r="O196" s="3" t="s">
        <v>199</v>
      </c>
    </row>
    <row r="197" spans="1:15">
      <c r="A197" s="3">
        <v>206</v>
      </c>
      <c r="B197" s="3">
        <v>196</v>
      </c>
      <c r="C197" s="3">
        <v>2003</v>
      </c>
      <c r="D197" s="3" t="s">
        <v>29</v>
      </c>
      <c r="E197" s="3" t="s">
        <v>30</v>
      </c>
      <c r="F197" s="3">
        <v>1</v>
      </c>
      <c r="G197" s="3">
        <v>17</v>
      </c>
      <c r="H197" s="3">
        <v>5</v>
      </c>
      <c r="K197" s="3">
        <v>1</v>
      </c>
      <c r="L197" s="3">
        <v>1</v>
      </c>
      <c r="O197" s="3" t="s">
        <v>215</v>
      </c>
    </row>
    <row r="198" spans="1:15">
      <c r="A198" s="3">
        <v>192</v>
      </c>
      <c r="B198" s="3">
        <v>197</v>
      </c>
      <c r="C198" s="3">
        <v>2003</v>
      </c>
      <c r="D198" s="3" t="s">
        <v>29</v>
      </c>
      <c r="E198" s="3" t="s">
        <v>69</v>
      </c>
      <c r="F198" s="3">
        <v>1</v>
      </c>
      <c r="G198" s="3">
        <v>7</v>
      </c>
      <c r="H198" s="3">
        <v>4</v>
      </c>
      <c r="L198" s="3">
        <v>1</v>
      </c>
      <c r="O198" s="3" t="s">
        <v>200</v>
      </c>
    </row>
    <row r="199" spans="1:15">
      <c r="A199" s="3">
        <v>195</v>
      </c>
      <c r="B199" s="3">
        <v>198</v>
      </c>
      <c r="C199" s="3">
        <v>2003</v>
      </c>
      <c r="D199" s="3" t="s">
        <v>29</v>
      </c>
      <c r="E199" s="3" t="s">
        <v>69</v>
      </c>
      <c r="F199" s="3">
        <v>1</v>
      </c>
      <c r="G199" s="3">
        <v>6</v>
      </c>
      <c r="H199" s="3">
        <v>4</v>
      </c>
      <c r="I199" s="3">
        <v>1</v>
      </c>
      <c r="L199" s="3">
        <v>1</v>
      </c>
      <c r="M199" s="3">
        <v>1</v>
      </c>
      <c r="O199" s="3" t="s">
        <v>204</v>
      </c>
    </row>
    <row r="200" spans="1:15">
      <c r="A200" s="3">
        <v>196</v>
      </c>
      <c r="B200" s="3">
        <v>199</v>
      </c>
      <c r="C200" s="3">
        <v>2003</v>
      </c>
      <c r="D200" s="3" t="s">
        <v>29</v>
      </c>
      <c r="E200" s="3" t="s">
        <v>58</v>
      </c>
      <c r="F200" s="3">
        <v>1</v>
      </c>
      <c r="G200" s="3">
        <v>14</v>
      </c>
      <c r="H200" s="3">
        <v>4</v>
      </c>
      <c r="I200" s="3">
        <v>1</v>
      </c>
      <c r="L200" s="3">
        <v>1</v>
      </c>
      <c r="M200" s="3">
        <v>1</v>
      </c>
      <c r="O200" s="3" t="s">
        <v>205</v>
      </c>
    </row>
    <row r="201" spans="1:15">
      <c r="A201" s="3">
        <v>209</v>
      </c>
      <c r="B201" s="3">
        <v>200</v>
      </c>
      <c r="C201" s="3">
        <v>2003</v>
      </c>
      <c r="D201" s="3" t="s">
        <v>29</v>
      </c>
      <c r="E201" s="3" t="s">
        <v>58</v>
      </c>
      <c r="F201" s="3">
        <v>1</v>
      </c>
      <c r="G201" s="3">
        <v>10</v>
      </c>
      <c r="H201" s="3">
        <v>5</v>
      </c>
      <c r="L201" s="3">
        <v>1</v>
      </c>
    </row>
    <row r="202" spans="1:15">
      <c r="A202" s="3">
        <v>204</v>
      </c>
      <c r="B202" s="3">
        <v>201</v>
      </c>
      <c r="C202" s="3">
        <v>2003</v>
      </c>
      <c r="D202" s="3" t="s">
        <v>29</v>
      </c>
      <c r="E202" s="3" t="s">
        <v>86</v>
      </c>
      <c r="F202" s="3">
        <v>1</v>
      </c>
      <c r="G202" s="3">
        <v>6</v>
      </c>
      <c r="H202" s="3">
        <v>4</v>
      </c>
      <c r="L202" s="3">
        <v>1</v>
      </c>
      <c r="O202" s="3" t="s">
        <v>213</v>
      </c>
    </row>
    <row r="203" spans="1:15">
      <c r="A203" s="3">
        <v>176</v>
      </c>
      <c r="B203" s="3">
        <v>202</v>
      </c>
      <c r="C203" s="3">
        <v>2003</v>
      </c>
      <c r="D203" s="3" t="s">
        <v>29</v>
      </c>
      <c r="E203" s="3" t="s">
        <v>185</v>
      </c>
      <c r="F203" s="3">
        <v>1</v>
      </c>
      <c r="G203" s="3">
        <v>7</v>
      </c>
      <c r="H203" s="3">
        <v>5</v>
      </c>
    </row>
    <row r="204" spans="1:15">
      <c r="A204" s="3">
        <v>202</v>
      </c>
      <c r="B204" s="3">
        <v>203</v>
      </c>
      <c r="C204" s="3">
        <v>2003</v>
      </c>
      <c r="D204" s="3" t="s">
        <v>29</v>
      </c>
      <c r="E204" s="3" t="s">
        <v>59</v>
      </c>
      <c r="F204" s="3">
        <v>11</v>
      </c>
      <c r="G204" s="3">
        <v>30</v>
      </c>
      <c r="H204" s="3">
        <v>4</v>
      </c>
    </row>
    <row r="205" spans="1:15">
      <c r="A205" s="3">
        <v>177</v>
      </c>
      <c r="B205" s="3">
        <v>204</v>
      </c>
      <c r="C205" s="3">
        <v>2003</v>
      </c>
      <c r="D205" s="3" t="s">
        <v>29</v>
      </c>
      <c r="E205" s="3" t="s">
        <v>22</v>
      </c>
      <c r="F205" s="3">
        <v>1</v>
      </c>
      <c r="G205" s="3">
        <v>54</v>
      </c>
      <c r="H205" s="3">
        <v>5</v>
      </c>
      <c r="I205" s="3">
        <v>1</v>
      </c>
      <c r="L205" s="3">
        <v>1</v>
      </c>
      <c r="O205" s="3" t="s">
        <v>186</v>
      </c>
    </row>
    <row r="206" spans="1:15">
      <c r="A206" s="3">
        <v>186</v>
      </c>
      <c r="B206" s="3">
        <v>205</v>
      </c>
      <c r="C206" s="3">
        <v>2003</v>
      </c>
      <c r="D206" s="3" t="s">
        <v>226</v>
      </c>
      <c r="E206" s="3" t="s">
        <v>16</v>
      </c>
      <c r="F206" s="3">
        <v>173</v>
      </c>
      <c r="G206" s="3">
        <v>191</v>
      </c>
      <c r="H206" s="3">
        <v>1</v>
      </c>
      <c r="O206" s="3" t="s">
        <v>196</v>
      </c>
    </row>
    <row r="207" spans="1:15">
      <c r="A207" s="3">
        <v>187</v>
      </c>
      <c r="B207" s="3">
        <v>206</v>
      </c>
      <c r="C207" s="3">
        <v>2003</v>
      </c>
      <c r="D207" s="3" t="s">
        <v>226</v>
      </c>
      <c r="E207" s="3" t="s">
        <v>16</v>
      </c>
      <c r="F207" s="3">
        <v>118</v>
      </c>
      <c r="G207" s="3">
        <v>564</v>
      </c>
      <c r="H207" s="3">
        <v>2</v>
      </c>
      <c r="I207" s="3">
        <v>1</v>
      </c>
      <c r="K207" s="3">
        <v>1</v>
      </c>
      <c r="O207" s="3" t="s">
        <v>197</v>
      </c>
    </row>
    <row r="208" spans="1:15">
      <c r="A208" s="3">
        <v>227</v>
      </c>
      <c r="B208" s="3">
        <v>207</v>
      </c>
      <c r="C208" s="3">
        <v>2004</v>
      </c>
      <c r="D208" s="3" t="s">
        <v>234</v>
      </c>
      <c r="E208" s="3" t="s">
        <v>90</v>
      </c>
      <c r="F208" s="3">
        <v>1</v>
      </c>
      <c r="G208" s="3">
        <v>1</v>
      </c>
      <c r="H208" s="3">
        <v>5</v>
      </c>
      <c r="L208" s="3">
        <v>1</v>
      </c>
      <c r="O208" s="3" t="s">
        <v>33</v>
      </c>
    </row>
    <row r="209" spans="1:15">
      <c r="A209" s="3">
        <v>222</v>
      </c>
      <c r="B209" s="3">
        <v>208</v>
      </c>
      <c r="C209" s="3">
        <v>2004</v>
      </c>
      <c r="D209" s="3" t="s">
        <v>17</v>
      </c>
      <c r="E209" s="3" t="s">
        <v>19</v>
      </c>
      <c r="F209" s="3">
        <v>1</v>
      </c>
      <c r="G209" s="3">
        <v>37</v>
      </c>
      <c r="H209" s="3">
        <v>4</v>
      </c>
      <c r="L209" s="3">
        <v>1</v>
      </c>
      <c r="O209" s="3" t="s">
        <v>229</v>
      </c>
    </row>
    <row r="210" spans="1:15">
      <c r="A210" s="3">
        <v>228</v>
      </c>
      <c r="B210" s="3">
        <v>209</v>
      </c>
      <c r="C210" s="3">
        <v>2004</v>
      </c>
      <c r="D210" s="3" t="s">
        <v>17</v>
      </c>
      <c r="E210" s="3" t="s">
        <v>90</v>
      </c>
      <c r="F210" s="3">
        <v>1</v>
      </c>
      <c r="G210" s="3">
        <v>24</v>
      </c>
      <c r="H210" s="3">
        <v>5</v>
      </c>
    </row>
    <row r="211" spans="1:15">
      <c r="A211" s="3">
        <v>231</v>
      </c>
      <c r="B211" s="3">
        <v>210</v>
      </c>
      <c r="C211" s="3">
        <v>2004</v>
      </c>
      <c r="D211" s="3" t="s">
        <v>17</v>
      </c>
      <c r="E211" s="3" t="s">
        <v>90</v>
      </c>
      <c r="F211" s="3">
        <v>1</v>
      </c>
      <c r="G211" s="3">
        <v>14</v>
      </c>
      <c r="H211" s="3">
        <v>4</v>
      </c>
      <c r="O211" s="3" t="s">
        <v>70</v>
      </c>
    </row>
    <row r="212" spans="1:15">
      <c r="A212" s="3">
        <v>224</v>
      </c>
      <c r="B212" s="3">
        <v>211</v>
      </c>
      <c r="C212" s="3">
        <v>2004</v>
      </c>
      <c r="D212" s="3" t="s">
        <v>17</v>
      </c>
      <c r="E212" s="3" t="s">
        <v>20</v>
      </c>
      <c r="F212" s="3">
        <v>1</v>
      </c>
      <c r="G212" s="3">
        <v>1</v>
      </c>
      <c r="H212" s="3">
        <v>5</v>
      </c>
      <c r="L212" s="3">
        <v>1</v>
      </c>
      <c r="O212" s="3" t="s">
        <v>230</v>
      </c>
    </row>
    <row r="213" spans="1:15">
      <c r="A213" s="3">
        <v>220</v>
      </c>
      <c r="B213" s="3">
        <v>212</v>
      </c>
      <c r="C213" s="3">
        <v>2004</v>
      </c>
      <c r="D213" s="3" t="s">
        <v>17</v>
      </c>
      <c r="E213" s="3" t="s">
        <v>113</v>
      </c>
      <c r="F213" s="3">
        <v>1</v>
      </c>
      <c r="G213" s="3">
        <v>6</v>
      </c>
      <c r="H213" s="3">
        <v>4</v>
      </c>
      <c r="L213" s="3">
        <v>1</v>
      </c>
    </row>
    <row r="214" spans="1:15">
      <c r="A214" s="3">
        <v>234</v>
      </c>
      <c r="B214" s="3">
        <v>213</v>
      </c>
      <c r="C214" s="3">
        <v>2004</v>
      </c>
      <c r="D214" s="3" t="s">
        <v>235</v>
      </c>
      <c r="E214" s="3" t="s">
        <v>90</v>
      </c>
      <c r="F214" s="3">
        <v>1</v>
      </c>
      <c r="G214" s="3">
        <v>17</v>
      </c>
      <c r="H214" s="3">
        <v>4</v>
      </c>
      <c r="L214" s="3">
        <v>1</v>
      </c>
    </row>
    <row r="215" spans="1:15">
      <c r="A215" s="3">
        <v>233</v>
      </c>
      <c r="B215" s="3">
        <v>214</v>
      </c>
      <c r="C215" s="3">
        <v>2004</v>
      </c>
      <c r="D215" s="3" t="s">
        <v>235</v>
      </c>
      <c r="E215" s="3" t="s">
        <v>22</v>
      </c>
      <c r="F215" s="3">
        <v>1</v>
      </c>
      <c r="G215" s="3">
        <v>13</v>
      </c>
      <c r="H215" s="3">
        <v>4</v>
      </c>
      <c r="L215" s="3">
        <v>2</v>
      </c>
      <c r="O215" s="3" t="s">
        <v>236</v>
      </c>
    </row>
    <row r="216" spans="1:15">
      <c r="A216" s="3">
        <v>229</v>
      </c>
      <c r="B216" s="3">
        <v>215</v>
      </c>
      <c r="C216" s="3">
        <v>2004</v>
      </c>
      <c r="D216" s="3" t="s">
        <v>235</v>
      </c>
      <c r="E216" s="3" t="s">
        <v>78</v>
      </c>
      <c r="F216" s="3">
        <v>1</v>
      </c>
      <c r="G216" s="3">
        <v>19</v>
      </c>
      <c r="H216" s="3">
        <v>3</v>
      </c>
      <c r="L216" s="3">
        <v>1</v>
      </c>
    </row>
    <row r="217" spans="1:15">
      <c r="A217" s="3">
        <v>225</v>
      </c>
      <c r="B217" s="3">
        <v>216</v>
      </c>
      <c r="C217" s="3">
        <v>2004</v>
      </c>
      <c r="D217" s="3" t="s">
        <v>32</v>
      </c>
      <c r="E217" s="3" t="s">
        <v>113</v>
      </c>
      <c r="F217" s="3">
        <v>1</v>
      </c>
      <c r="G217" s="3">
        <v>13</v>
      </c>
      <c r="H217" s="3">
        <v>3</v>
      </c>
      <c r="N217" s="3">
        <v>1</v>
      </c>
      <c r="O217" s="3" t="s">
        <v>231</v>
      </c>
    </row>
    <row r="218" spans="1:15">
      <c r="A218" s="3">
        <v>221</v>
      </c>
      <c r="B218" s="3">
        <v>217</v>
      </c>
      <c r="C218" s="3">
        <v>2004</v>
      </c>
      <c r="D218" s="3" t="s">
        <v>34</v>
      </c>
      <c r="E218" s="3" t="s">
        <v>59</v>
      </c>
      <c r="F218" s="3">
        <v>4</v>
      </c>
      <c r="G218" s="3">
        <v>9</v>
      </c>
      <c r="H218" s="3">
        <v>5</v>
      </c>
      <c r="O218" s="3" t="s">
        <v>228</v>
      </c>
    </row>
    <row r="219" spans="1:15">
      <c r="A219" s="3">
        <v>226</v>
      </c>
      <c r="B219" s="3">
        <v>218</v>
      </c>
      <c r="C219" s="3">
        <v>2004</v>
      </c>
      <c r="D219" s="3" t="s">
        <v>219</v>
      </c>
      <c r="E219" s="3" t="s">
        <v>232</v>
      </c>
      <c r="F219" s="3">
        <v>1</v>
      </c>
      <c r="G219" s="3">
        <v>19</v>
      </c>
      <c r="H219" s="3">
        <v>5</v>
      </c>
      <c r="O219" s="3" t="s">
        <v>233</v>
      </c>
    </row>
    <row r="220" spans="1:15">
      <c r="A220" s="3">
        <v>230</v>
      </c>
      <c r="B220" s="3">
        <v>219</v>
      </c>
      <c r="C220" s="3">
        <v>2004</v>
      </c>
      <c r="D220" s="3" t="s">
        <v>29</v>
      </c>
      <c r="E220" s="3" t="s">
        <v>91</v>
      </c>
      <c r="F220" s="3">
        <v>1</v>
      </c>
      <c r="G220" s="3">
        <v>3</v>
      </c>
      <c r="H220" s="3">
        <v>5</v>
      </c>
      <c r="L220" s="3">
        <v>1</v>
      </c>
    </row>
    <row r="221" spans="1:15">
      <c r="A221" s="3">
        <v>232</v>
      </c>
      <c r="B221" s="3">
        <v>220</v>
      </c>
      <c r="C221" s="3">
        <v>2004</v>
      </c>
      <c r="D221" s="3" t="s">
        <v>29</v>
      </c>
      <c r="E221" s="3" t="s">
        <v>69</v>
      </c>
      <c r="F221" s="3">
        <v>1</v>
      </c>
      <c r="G221" s="3">
        <v>4</v>
      </c>
      <c r="H221" s="3">
        <v>4</v>
      </c>
      <c r="L221" s="3">
        <v>1</v>
      </c>
    </row>
    <row r="222" spans="1:15">
      <c r="A222" s="3">
        <v>223</v>
      </c>
      <c r="B222" s="3">
        <v>221</v>
      </c>
      <c r="C222" s="3">
        <v>2004</v>
      </c>
      <c r="D222" s="3" t="s">
        <v>29</v>
      </c>
      <c r="E222" s="3" t="s">
        <v>59</v>
      </c>
      <c r="F222" s="3">
        <v>4</v>
      </c>
      <c r="G222" s="3">
        <v>14</v>
      </c>
      <c r="H222" s="3">
        <v>5</v>
      </c>
      <c r="L222" s="3">
        <v>1</v>
      </c>
    </row>
    <row r="223" spans="1:15">
      <c r="A223" s="3">
        <v>235</v>
      </c>
      <c r="B223" s="3">
        <v>222</v>
      </c>
      <c r="C223" s="3">
        <v>2004</v>
      </c>
      <c r="D223" s="3" t="s">
        <v>226</v>
      </c>
      <c r="E223" s="3" t="s">
        <v>226</v>
      </c>
      <c r="F223" s="3">
        <v>172</v>
      </c>
      <c r="G223" s="3">
        <v>421</v>
      </c>
      <c r="H223" s="3">
        <v>4</v>
      </c>
    </row>
    <row r="224" spans="1:15">
      <c r="A224" s="3">
        <v>300</v>
      </c>
      <c r="B224" s="3">
        <v>223</v>
      </c>
      <c r="C224" s="3">
        <v>2005</v>
      </c>
      <c r="D224" s="3" t="s">
        <v>17</v>
      </c>
      <c r="E224" s="3" t="s">
        <v>52</v>
      </c>
      <c r="F224" s="3">
        <v>1</v>
      </c>
      <c r="G224" s="3">
        <v>22</v>
      </c>
      <c r="H224" s="3">
        <v>4</v>
      </c>
      <c r="O224" s="3" t="s">
        <v>267</v>
      </c>
    </row>
    <row r="225" spans="1:16">
      <c r="A225" s="3">
        <v>299</v>
      </c>
      <c r="B225" s="3">
        <v>224</v>
      </c>
      <c r="C225" s="3">
        <v>2005</v>
      </c>
      <c r="D225" s="3" t="s">
        <v>17</v>
      </c>
      <c r="E225" s="3" t="s">
        <v>71</v>
      </c>
      <c r="F225" s="3">
        <v>1</v>
      </c>
      <c r="G225" s="3">
        <v>35</v>
      </c>
      <c r="H225" s="3">
        <v>4</v>
      </c>
      <c r="O225" s="3" t="s">
        <v>266</v>
      </c>
    </row>
    <row r="226" spans="1:16">
      <c r="A226" s="3">
        <v>298</v>
      </c>
      <c r="B226" s="3">
        <v>225</v>
      </c>
      <c r="C226" s="3">
        <v>2005</v>
      </c>
      <c r="D226" s="3" t="s">
        <v>17</v>
      </c>
      <c r="E226" s="3" t="s">
        <v>77</v>
      </c>
      <c r="F226" s="3">
        <v>1</v>
      </c>
      <c r="G226" s="3">
        <v>35</v>
      </c>
      <c r="H226" s="3">
        <v>4</v>
      </c>
      <c r="O226" s="3" t="s">
        <v>266</v>
      </c>
    </row>
    <row r="227" spans="1:16">
      <c r="A227" s="3">
        <v>297</v>
      </c>
      <c r="B227" s="3">
        <v>226</v>
      </c>
      <c r="C227" s="3">
        <v>2005</v>
      </c>
      <c r="D227" s="3" t="s">
        <v>17</v>
      </c>
      <c r="E227" s="3" t="s">
        <v>22</v>
      </c>
      <c r="F227" s="3">
        <v>1</v>
      </c>
      <c r="G227" s="3">
        <v>35</v>
      </c>
      <c r="H227" s="3">
        <v>4</v>
      </c>
      <c r="O227" s="3" t="s">
        <v>266</v>
      </c>
    </row>
    <row r="228" spans="1:16">
      <c r="A228" s="3">
        <v>295</v>
      </c>
      <c r="B228" s="3">
        <v>227</v>
      </c>
      <c r="C228" s="3">
        <v>2005</v>
      </c>
      <c r="D228" s="3" t="s">
        <v>32</v>
      </c>
      <c r="E228" s="3" t="s">
        <v>198</v>
      </c>
      <c r="F228" s="3">
        <v>4</v>
      </c>
      <c r="G228" s="3">
        <v>104</v>
      </c>
      <c r="H228" s="3">
        <v>4</v>
      </c>
    </row>
    <row r="229" spans="1:16">
      <c r="A229" s="3">
        <v>303</v>
      </c>
      <c r="B229" s="3">
        <v>228</v>
      </c>
      <c r="C229" s="3">
        <v>2005</v>
      </c>
      <c r="D229" s="3" t="s">
        <v>32</v>
      </c>
      <c r="E229" s="3" t="s">
        <v>85</v>
      </c>
      <c r="F229" s="3">
        <v>1</v>
      </c>
      <c r="G229" s="3">
        <v>21</v>
      </c>
      <c r="H229" s="3">
        <v>5</v>
      </c>
      <c r="O229" s="3" t="s">
        <v>270</v>
      </c>
    </row>
    <row r="230" spans="1:16">
      <c r="A230" s="3">
        <v>301</v>
      </c>
      <c r="B230" s="3">
        <v>229</v>
      </c>
      <c r="C230" s="3">
        <v>2005</v>
      </c>
      <c r="D230" s="3" t="s">
        <v>32</v>
      </c>
      <c r="E230" s="3" t="s">
        <v>86</v>
      </c>
      <c r="F230" s="3">
        <v>1</v>
      </c>
      <c r="G230" s="3">
        <v>14</v>
      </c>
      <c r="H230" s="3">
        <v>4</v>
      </c>
      <c r="O230" s="3" t="s">
        <v>268</v>
      </c>
    </row>
    <row r="231" spans="1:16">
      <c r="A231" s="3">
        <v>294</v>
      </c>
      <c r="B231" s="3">
        <v>230</v>
      </c>
      <c r="C231" s="3">
        <v>2005</v>
      </c>
      <c r="D231" s="3" t="s">
        <v>32</v>
      </c>
      <c r="E231" s="3" t="s">
        <v>113</v>
      </c>
      <c r="F231" s="3">
        <v>1</v>
      </c>
      <c r="G231" s="3">
        <v>20</v>
      </c>
      <c r="H231" s="3">
        <v>4</v>
      </c>
      <c r="I231" s="3">
        <v>1</v>
      </c>
      <c r="O231" s="3" t="s">
        <v>264</v>
      </c>
    </row>
    <row r="232" spans="1:16">
      <c r="A232" s="3">
        <v>302</v>
      </c>
      <c r="B232" s="3">
        <v>231</v>
      </c>
      <c r="C232" s="3">
        <v>2005</v>
      </c>
      <c r="D232" s="3" t="s">
        <v>32</v>
      </c>
      <c r="E232" s="3" t="s">
        <v>113</v>
      </c>
      <c r="F232" s="3">
        <v>3</v>
      </c>
      <c r="G232" s="3">
        <v>51</v>
      </c>
      <c r="H232" s="3">
        <v>4</v>
      </c>
      <c r="I232" s="3">
        <v>1</v>
      </c>
      <c r="L232" s="3">
        <v>2</v>
      </c>
      <c r="O232" s="3">
        <v>1</v>
      </c>
      <c r="P232" s="3" t="s">
        <v>269</v>
      </c>
    </row>
    <row r="233" spans="1:16">
      <c r="A233" s="3">
        <v>304</v>
      </c>
      <c r="B233" s="3">
        <v>232</v>
      </c>
      <c r="C233" s="3">
        <v>2005</v>
      </c>
      <c r="D233" s="3" t="s">
        <v>40</v>
      </c>
      <c r="E233" s="3" t="s">
        <v>198</v>
      </c>
      <c r="F233" s="3">
        <v>9</v>
      </c>
      <c r="G233" s="3">
        <v>44</v>
      </c>
      <c r="H233" s="3">
        <v>3</v>
      </c>
      <c r="I233" s="3">
        <v>1</v>
      </c>
      <c r="O233" s="3" t="s">
        <v>271</v>
      </c>
    </row>
    <row r="234" spans="1:16">
      <c r="A234" s="3">
        <v>292</v>
      </c>
      <c r="B234" s="3">
        <v>233</v>
      </c>
      <c r="C234" s="3">
        <v>2005</v>
      </c>
      <c r="D234" s="3" t="s">
        <v>40</v>
      </c>
      <c r="E234" s="3" t="s">
        <v>85</v>
      </c>
      <c r="F234" s="3">
        <v>8</v>
      </c>
      <c r="G234" s="3">
        <v>14</v>
      </c>
      <c r="H234" s="3">
        <v>3</v>
      </c>
      <c r="I234" s="3">
        <v>1</v>
      </c>
    </row>
    <row r="235" spans="1:16">
      <c r="A235" s="3">
        <v>309</v>
      </c>
      <c r="B235" s="3">
        <v>234</v>
      </c>
      <c r="C235" s="3">
        <v>2005</v>
      </c>
      <c r="D235" s="3" t="s">
        <v>40</v>
      </c>
      <c r="E235" s="3" t="s">
        <v>113</v>
      </c>
      <c r="F235" s="3">
        <v>8</v>
      </c>
      <c r="G235" s="3">
        <v>31</v>
      </c>
      <c r="H235" s="3">
        <v>3</v>
      </c>
    </row>
    <row r="236" spans="1:16">
      <c r="A236" s="3">
        <v>308</v>
      </c>
      <c r="B236" s="3">
        <v>235</v>
      </c>
      <c r="C236" s="3">
        <v>2005</v>
      </c>
      <c r="D236" s="3" t="s">
        <v>29</v>
      </c>
      <c r="F236" s="3">
        <v>5</v>
      </c>
      <c r="G236" s="3">
        <v>30</v>
      </c>
      <c r="H236" s="3">
        <v>4</v>
      </c>
    </row>
    <row r="237" spans="1:16">
      <c r="A237" s="3">
        <v>307</v>
      </c>
      <c r="B237" s="3">
        <v>236</v>
      </c>
      <c r="C237" s="3">
        <v>2005</v>
      </c>
      <c r="D237" s="3" t="s">
        <v>29</v>
      </c>
      <c r="E237" s="3" t="s">
        <v>73</v>
      </c>
      <c r="F237" s="3">
        <v>1</v>
      </c>
      <c r="G237" s="3">
        <v>7</v>
      </c>
      <c r="H237" s="3">
        <v>3</v>
      </c>
    </row>
    <row r="238" spans="1:16">
      <c r="A238" s="3">
        <v>306</v>
      </c>
      <c r="B238" s="3">
        <v>237</v>
      </c>
      <c r="C238" s="3">
        <v>2005</v>
      </c>
      <c r="D238" s="3" t="s">
        <v>29</v>
      </c>
      <c r="E238" s="3" t="s">
        <v>86</v>
      </c>
      <c r="F238" s="3">
        <v>1</v>
      </c>
      <c r="G238" s="3">
        <v>6</v>
      </c>
      <c r="H238" s="3">
        <v>3</v>
      </c>
    </row>
    <row r="239" spans="1:16">
      <c r="A239" s="3">
        <v>305</v>
      </c>
      <c r="B239" s="3">
        <v>238</v>
      </c>
      <c r="C239" s="3">
        <v>2005</v>
      </c>
      <c r="D239" s="3" t="s">
        <v>29</v>
      </c>
      <c r="E239" s="3" t="s">
        <v>22</v>
      </c>
      <c r="F239" s="3">
        <v>2</v>
      </c>
      <c r="G239" s="3">
        <v>12</v>
      </c>
      <c r="H239" s="3">
        <v>3</v>
      </c>
      <c r="I239" s="3">
        <v>1</v>
      </c>
    </row>
    <row r="240" spans="1:16">
      <c r="A240" s="3">
        <v>296</v>
      </c>
      <c r="B240" s="3">
        <v>239</v>
      </c>
      <c r="C240" s="3">
        <v>2005</v>
      </c>
      <c r="D240" s="3" t="s">
        <v>29</v>
      </c>
      <c r="E240" s="3" t="s">
        <v>20</v>
      </c>
      <c r="F240" s="3">
        <v>4</v>
      </c>
      <c r="G240" s="3">
        <v>56</v>
      </c>
      <c r="H240" s="3">
        <v>5</v>
      </c>
      <c r="O240" s="3" t="s">
        <v>265</v>
      </c>
    </row>
    <row r="241" spans="1:15">
      <c r="A241" s="3">
        <v>293</v>
      </c>
      <c r="B241" s="3">
        <v>240</v>
      </c>
      <c r="C241" s="3">
        <v>2005</v>
      </c>
      <c r="D241" s="3" t="s">
        <v>37</v>
      </c>
      <c r="E241" s="3" t="s">
        <v>263</v>
      </c>
      <c r="F241" s="3">
        <v>2</v>
      </c>
      <c r="G241" s="3">
        <v>2</v>
      </c>
      <c r="H241" s="3">
        <v>5</v>
      </c>
    </row>
    <row r="242" spans="1:15">
      <c r="A242" s="3">
        <v>310</v>
      </c>
      <c r="B242" s="3">
        <v>241</v>
      </c>
      <c r="C242" s="3">
        <v>2005</v>
      </c>
      <c r="D242" s="3" t="s">
        <v>226</v>
      </c>
      <c r="E242" s="3" t="s">
        <v>226</v>
      </c>
      <c r="F242" s="3">
        <v>77</v>
      </c>
      <c r="G242" s="3">
        <v>199</v>
      </c>
      <c r="H242" s="3">
        <v>3</v>
      </c>
      <c r="I242" s="3">
        <v>1</v>
      </c>
      <c r="J242" s="3">
        <v>1</v>
      </c>
      <c r="K242" s="3">
        <v>1</v>
      </c>
      <c r="O242" s="3" t="s">
        <v>272</v>
      </c>
    </row>
    <row r="243" spans="1:15">
      <c r="A243" s="3">
        <v>96</v>
      </c>
      <c r="B243" s="3">
        <v>242</v>
      </c>
      <c r="C243" s="3">
        <v>2006</v>
      </c>
      <c r="D243" s="3" t="s">
        <v>17</v>
      </c>
      <c r="E243" s="3" t="s">
        <v>110</v>
      </c>
      <c r="F243" s="3">
        <v>1</v>
      </c>
      <c r="G243" s="3">
        <v>130</v>
      </c>
      <c r="H243" s="3">
        <v>5</v>
      </c>
    </row>
    <row r="244" spans="1:15">
      <c r="A244" s="3">
        <v>94</v>
      </c>
      <c r="B244" s="3">
        <v>243</v>
      </c>
      <c r="C244" s="3">
        <v>2006</v>
      </c>
      <c r="D244" s="3" t="s">
        <v>34</v>
      </c>
      <c r="E244" s="3" t="s">
        <v>47</v>
      </c>
      <c r="F244" s="3">
        <v>1</v>
      </c>
      <c r="G244" s="3">
        <v>3</v>
      </c>
      <c r="H244" s="3">
        <v>5</v>
      </c>
    </row>
    <row r="245" spans="1:15">
      <c r="A245" s="3">
        <v>95</v>
      </c>
      <c r="B245" s="3">
        <v>244</v>
      </c>
      <c r="C245" s="3">
        <v>2006</v>
      </c>
      <c r="D245" s="3" t="s">
        <v>80</v>
      </c>
      <c r="E245" s="3" t="s">
        <v>30</v>
      </c>
      <c r="F245" s="3">
        <v>1</v>
      </c>
      <c r="G245" s="3">
        <v>36</v>
      </c>
      <c r="H245" s="3">
        <v>5</v>
      </c>
      <c r="I245" s="3">
        <v>1</v>
      </c>
      <c r="K245" s="3">
        <v>1</v>
      </c>
      <c r="O245" s="3" t="s">
        <v>109</v>
      </c>
    </row>
    <row r="246" spans="1:15">
      <c r="A246" s="3">
        <v>97</v>
      </c>
      <c r="B246" s="3">
        <v>245</v>
      </c>
      <c r="C246" s="3">
        <v>2006</v>
      </c>
      <c r="D246" s="3" t="s">
        <v>80</v>
      </c>
      <c r="E246" s="3" t="s">
        <v>30</v>
      </c>
      <c r="F246" s="3">
        <v>2</v>
      </c>
      <c r="G246" s="3">
        <v>27</v>
      </c>
      <c r="H246" s="3">
        <v>4</v>
      </c>
      <c r="J246" s="3">
        <v>1</v>
      </c>
      <c r="O246" s="3" t="s">
        <v>111</v>
      </c>
    </row>
    <row r="247" spans="1:15">
      <c r="A247" s="3">
        <v>102</v>
      </c>
      <c r="B247" s="3">
        <v>246</v>
      </c>
      <c r="C247" s="3">
        <v>2006</v>
      </c>
      <c r="D247" s="3" t="s">
        <v>80</v>
      </c>
      <c r="E247" s="3" t="s">
        <v>69</v>
      </c>
      <c r="F247" s="3">
        <v>1</v>
      </c>
      <c r="G247" s="3">
        <v>14</v>
      </c>
      <c r="H247" s="3">
        <v>4</v>
      </c>
    </row>
    <row r="248" spans="1:15">
      <c r="A248" s="3">
        <v>100</v>
      </c>
      <c r="B248" s="3">
        <v>247</v>
      </c>
      <c r="C248" s="3">
        <v>2006</v>
      </c>
      <c r="D248" s="3" t="s">
        <v>80</v>
      </c>
      <c r="E248" s="3" t="s">
        <v>59</v>
      </c>
      <c r="F248" s="3">
        <v>2</v>
      </c>
      <c r="G248" s="3">
        <v>3</v>
      </c>
      <c r="H248" s="3">
        <v>4</v>
      </c>
    </row>
    <row r="249" spans="1:15">
      <c r="A249" s="3">
        <v>98</v>
      </c>
      <c r="B249" s="3">
        <v>248</v>
      </c>
      <c r="C249" s="3">
        <v>2006</v>
      </c>
      <c r="D249" s="3" t="s">
        <v>112</v>
      </c>
      <c r="E249" s="3" t="s">
        <v>22</v>
      </c>
      <c r="F249" s="3">
        <v>1</v>
      </c>
      <c r="G249" s="3">
        <v>9</v>
      </c>
      <c r="H249" s="3">
        <v>5</v>
      </c>
    </row>
    <row r="250" spans="1:15">
      <c r="A250" s="3">
        <v>101</v>
      </c>
      <c r="B250" s="3">
        <v>249</v>
      </c>
      <c r="C250" s="3">
        <v>2006</v>
      </c>
      <c r="D250" s="3" t="s">
        <v>37</v>
      </c>
      <c r="E250" s="3" t="s">
        <v>69</v>
      </c>
      <c r="F250" s="3">
        <v>1</v>
      </c>
      <c r="G250" s="3">
        <v>11</v>
      </c>
      <c r="H250" s="3">
        <v>5</v>
      </c>
      <c r="K250" s="3">
        <v>1</v>
      </c>
      <c r="O250" s="3" t="s">
        <v>115</v>
      </c>
    </row>
    <row r="251" spans="1:15">
      <c r="A251" s="3">
        <v>103</v>
      </c>
      <c r="B251" s="3">
        <v>250</v>
      </c>
      <c r="C251" s="3">
        <v>2006</v>
      </c>
      <c r="D251" s="3" t="s">
        <v>37</v>
      </c>
      <c r="E251" s="3" t="s">
        <v>58</v>
      </c>
      <c r="F251" s="3">
        <v>1</v>
      </c>
      <c r="G251" s="3">
        <v>24</v>
      </c>
      <c r="H251" s="3">
        <v>5</v>
      </c>
    </row>
    <row r="252" spans="1:15">
      <c r="A252" s="3">
        <v>99</v>
      </c>
      <c r="B252" s="3">
        <v>251</v>
      </c>
      <c r="C252" s="3">
        <v>2006</v>
      </c>
      <c r="D252" s="3" t="s">
        <v>37</v>
      </c>
      <c r="E252" s="3" t="s">
        <v>113</v>
      </c>
      <c r="F252" s="3">
        <v>1</v>
      </c>
      <c r="G252" s="3">
        <v>15</v>
      </c>
      <c r="H252" s="3">
        <v>4</v>
      </c>
      <c r="O252" s="3" t="s">
        <v>114</v>
      </c>
    </row>
    <row r="253" spans="1:15">
      <c r="A253" s="3">
        <v>104</v>
      </c>
      <c r="B253" s="3">
        <v>252</v>
      </c>
      <c r="C253" s="3">
        <v>2006</v>
      </c>
      <c r="D253" s="3" t="s">
        <v>226</v>
      </c>
      <c r="E253" s="3" t="s">
        <v>104</v>
      </c>
      <c r="F253" s="3">
        <v>110</v>
      </c>
      <c r="G253" s="3">
        <v>324</v>
      </c>
      <c r="H253" s="3">
        <v>4</v>
      </c>
      <c r="I253" s="3">
        <v>14</v>
      </c>
      <c r="J253" s="3">
        <v>1</v>
      </c>
      <c r="K253" s="3">
        <v>2</v>
      </c>
    </row>
    <row r="254" spans="1:15">
      <c r="A254" s="3">
        <v>548</v>
      </c>
      <c r="B254" s="3">
        <v>253</v>
      </c>
      <c r="C254" s="3">
        <v>2007</v>
      </c>
      <c r="D254" s="3" t="s">
        <v>235</v>
      </c>
      <c r="E254" s="3" t="s">
        <v>20</v>
      </c>
      <c r="F254" s="3">
        <v>1</v>
      </c>
      <c r="G254" s="3">
        <v>4</v>
      </c>
    </row>
    <row r="255" spans="1:15">
      <c r="A255" s="3">
        <v>546</v>
      </c>
      <c r="B255" s="3">
        <v>254</v>
      </c>
      <c r="C255" s="3">
        <v>2007</v>
      </c>
      <c r="D255" s="3" t="s">
        <v>29</v>
      </c>
      <c r="E255" s="3" t="s">
        <v>52</v>
      </c>
      <c r="F255" s="3">
        <v>1</v>
      </c>
      <c r="G255" s="3">
        <v>2</v>
      </c>
      <c r="H255" s="3">
        <v>2</v>
      </c>
      <c r="O255" s="3" t="s">
        <v>373</v>
      </c>
    </row>
    <row r="256" spans="1:15">
      <c r="A256" s="3">
        <v>547</v>
      </c>
      <c r="B256" s="3">
        <v>255</v>
      </c>
      <c r="C256" s="3">
        <v>2007</v>
      </c>
      <c r="D256" s="3" t="s">
        <v>29</v>
      </c>
      <c r="E256" s="3" t="s">
        <v>69</v>
      </c>
      <c r="F256" s="3">
        <v>1</v>
      </c>
      <c r="G256" s="3">
        <v>2</v>
      </c>
      <c r="H256" s="3">
        <v>3</v>
      </c>
    </row>
    <row r="257" spans="1:15">
      <c r="A257" s="3">
        <v>545</v>
      </c>
      <c r="B257" s="3">
        <v>256</v>
      </c>
      <c r="C257" s="3">
        <v>2007</v>
      </c>
      <c r="D257" s="3" t="s">
        <v>29</v>
      </c>
      <c r="E257" s="3" t="s">
        <v>20</v>
      </c>
      <c r="F257" s="3">
        <v>1</v>
      </c>
      <c r="G257" s="3">
        <v>7</v>
      </c>
    </row>
    <row r="258" spans="1:15">
      <c r="A258" s="3">
        <v>549</v>
      </c>
      <c r="B258" s="3">
        <v>257</v>
      </c>
      <c r="C258" s="3">
        <v>2007</v>
      </c>
      <c r="D258" s="3" t="s">
        <v>226</v>
      </c>
      <c r="E258" s="3" t="s">
        <v>226</v>
      </c>
      <c r="F258" s="3">
        <v>6</v>
      </c>
      <c r="G258" s="3">
        <v>10</v>
      </c>
      <c r="H258" s="3">
        <v>3</v>
      </c>
    </row>
    <row r="259" spans="1:15">
      <c r="A259" s="3">
        <v>503</v>
      </c>
      <c r="B259" s="3">
        <v>258</v>
      </c>
      <c r="C259" s="3">
        <v>2008</v>
      </c>
      <c r="D259" s="3" t="s">
        <v>351</v>
      </c>
      <c r="E259" s="3" t="s">
        <v>69</v>
      </c>
      <c r="F259" s="3">
        <v>1</v>
      </c>
      <c r="G259" s="3">
        <v>14</v>
      </c>
      <c r="H259" s="3">
        <v>4</v>
      </c>
      <c r="I259" s="3">
        <v>1</v>
      </c>
    </row>
    <row r="260" spans="1:15">
      <c r="A260" s="3">
        <v>500</v>
      </c>
      <c r="B260" s="3">
        <v>259</v>
      </c>
      <c r="C260" s="3">
        <v>2008</v>
      </c>
      <c r="D260" s="3" t="s">
        <v>40</v>
      </c>
      <c r="E260" s="3" t="s">
        <v>86</v>
      </c>
      <c r="F260" s="3">
        <v>2</v>
      </c>
      <c r="G260" s="3">
        <v>3</v>
      </c>
      <c r="H260" s="3">
        <v>5</v>
      </c>
      <c r="M260" s="3">
        <v>1</v>
      </c>
      <c r="O260" s="3" t="s">
        <v>359</v>
      </c>
    </row>
    <row r="261" spans="1:15">
      <c r="A261" s="3">
        <v>504</v>
      </c>
      <c r="B261" s="3">
        <v>260</v>
      </c>
      <c r="C261" s="3">
        <v>2008</v>
      </c>
      <c r="D261" s="3" t="s">
        <v>29</v>
      </c>
      <c r="E261" s="3" t="s">
        <v>69</v>
      </c>
      <c r="F261" s="3">
        <v>2</v>
      </c>
      <c r="G261" s="3">
        <v>12</v>
      </c>
      <c r="H261" s="3">
        <v>5</v>
      </c>
    </row>
    <row r="262" spans="1:15">
      <c r="A262" s="3">
        <v>501</v>
      </c>
      <c r="B262" s="3">
        <v>261</v>
      </c>
      <c r="C262" s="3">
        <v>2008</v>
      </c>
      <c r="D262" s="3" t="s">
        <v>29</v>
      </c>
      <c r="E262" s="3" t="s">
        <v>59</v>
      </c>
      <c r="F262" s="3">
        <v>2</v>
      </c>
      <c r="G262" s="3">
        <v>4</v>
      </c>
      <c r="O262" s="3" t="s">
        <v>360</v>
      </c>
    </row>
    <row r="263" spans="1:15">
      <c r="A263" s="3">
        <v>502</v>
      </c>
      <c r="B263" s="3">
        <v>262</v>
      </c>
      <c r="C263" s="3">
        <v>2008</v>
      </c>
      <c r="D263" s="3" t="s">
        <v>226</v>
      </c>
      <c r="E263" s="3" t="s">
        <v>226</v>
      </c>
      <c r="F263" s="3">
        <v>27</v>
      </c>
      <c r="G263" s="3">
        <v>33</v>
      </c>
      <c r="H263" s="3">
        <v>4</v>
      </c>
      <c r="I263" s="3">
        <v>2</v>
      </c>
      <c r="L263" s="3">
        <v>1</v>
      </c>
      <c r="M263" s="3">
        <v>1</v>
      </c>
    </row>
    <row r="264" spans="1:15">
      <c r="A264" s="3">
        <v>170</v>
      </c>
      <c r="B264" s="3">
        <v>263</v>
      </c>
      <c r="C264" s="3">
        <v>2009</v>
      </c>
      <c r="D264" s="3" t="s">
        <v>17</v>
      </c>
      <c r="E264" s="3" t="s">
        <v>91</v>
      </c>
      <c r="F264" s="3">
        <v>1</v>
      </c>
      <c r="G264" s="3">
        <v>83</v>
      </c>
      <c r="H264" s="3">
        <v>4</v>
      </c>
      <c r="O264" s="3" t="s">
        <v>177</v>
      </c>
    </row>
    <row r="265" spans="1:15">
      <c r="A265" s="3">
        <v>171</v>
      </c>
      <c r="B265" s="3">
        <v>264</v>
      </c>
      <c r="C265" s="3">
        <v>2009</v>
      </c>
      <c r="D265" s="3" t="s">
        <v>17</v>
      </c>
      <c r="E265" s="3" t="s">
        <v>178</v>
      </c>
      <c r="F265" s="3">
        <v>1</v>
      </c>
      <c r="G265" s="3">
        <v>57</v>
      </c>
      <c r="H265" s="3">
        <v>4</v>
      </c>
      <c r="I265" s="3" t="s">
        <v>179</v>
      </c>
      <c r="J265" s="3">
        <v>1</v>
      </c>
      <c r="K265" s="3">
        <v>1</v>
      </c>
      <c r="O265" s="3" t="s">
        <v>180</v>
      </c>
    </row>
    <row r="266" spans="1:15">
      <c r="A266" s="3">
        <v>174</v>
      </c>
      <c r="B266" s="3">
        <v>265</v>
      </c>
      <c r="C266" s="3">
        <v>2009</v>
      </c>
      <c r="D266" s="3" t="s">
        <v>17</v>
      </c>
      <c r="E266" s="3" t="s">
        <v>47</v>
      </c>
      <c r="F266" s="3">
        <v>1</v>
      </c>
      <c r="G266" s="3">
        <v>20</v>
      </c>
      <c r="H266" s="3">
        <v>4</v>
      </c>
      <c r="K266" s="3">
        <v>1</v>
      </c>
      <c r="O266" s="3" t="s">
        <v>183</v>
      </c>
    </row>
    <row r="267" spans="1:15">
      <c r="A267" s="3">
        <v>173</v>
      </c>
      <c r="B267" s="3">
        <v>266</v>
      </c>
      <c r="C267" s="3">
        <v>2009</v>
      </c>
      <c r="D267" s="3" t="s">
        <v>29</v>
      </c>
      <c r="E267" s="3" t="s">
        <v>181</v>
      </c>
      <c r="F267" s="3">
        <v>1</v>
      </c>
      <c r="G267" s="3">
        <v>12</v>
      </c>
      <c r="H267" s="3">
        <v>4</v>
      </c>
      <c r="J267" s="3">
        <v>1</v>
      </c>
      <c r="M267" s="3">
        <v>1</v>
      </c>
      <c r="O267" s="3" t="s">
        <v>182</v>
      </c>
    </row>
    <row r="268" spans="1:15">
      <c r="A268" s="3">
        <v>172</v>
      </c>
      <c r="B268" s="3">
        <v>267</v>
      </c>
      <c r="C268" s="3">
        <v>2009</v>
      </c>
      <c r="D268" s="3" t="s">
        <v>29</v>
      </c>
      <c r="E268" s="3" t="s">
        <v>22</v>
      </c>
      <c r="F268" s="3">
        <v>1</v>
      </c>
      <c r="G268" s="3">
        <v>11</v>
      </c>
      <c r="H268" s="3">
        <v>5</v>
      </c>
    </row>
    <row r="269" spans="1:15">
      <c r="A269" s="3">
        <v>175</v>
      </c>
      <c r="B269" s="3">
        <v>268</v>
      </c>
      <c r="C269" s="3">
        <v>2009</v>
      </c>
      <c r="D269" s="3" t="s">
        <v>226</v>
      </c>
      <c r="E269" s="3" t="s">
        <v>104</v>
      </c>
      <c r="F269" s="3">
        <v>31</v>
      </c>
      <c r="G269" s="3">
        <v>109</v>
      </c>
      <c r="H269" s="3" t="s">
        <v>171</v>
      </c>
      <c r="J269" s="3">
        <v>5</v>
      </c>
      <c r="K269" s="3">
        <v>2</v>
      </c>
      <c r="M269" s="3">
        <v>1</v>
      </c>
      <c r="O269" s="3" t="s">
        <v>184</v>
      </c>
    </row>
    <row r="270" spans="1:15">
      <c r="A270" s="3">
        <v>342</v>
      </c>
      <c r="B270" s="3">
        <v>269</v>
      </c>
      <c r="C270" s="3">
        <v>2010</v>
      </c>
      <c r="D270" s="3" t="s">
        <v>15</v>
      </c>
      <c r="E270" s="3" t="s">
        <v>85</v>
      </c>
      <c r="F270" s="3">
        <v>2</v>
      </c>
      <c r="G270" s="3">
        <v>3</v>
      </c>
      <c r="H270" s="3">
        <v>5</v>
      </c>
    </row>
    <row r="271" spans="1:15">
      <c r="A271" s="3">
        <v>343</v>
      </c>
      <c r="B271" s="3">
        <v>270</v>
      </c>
      <c r="C271" s="3">
        <v>2010</v>
      </c>
      <c r="D271" s="3" t="s">
        <v>17</v>
      </c>
      <c r="E271" s="3" t="s">
        <v>52</v>
      </c>
      <c r="F271" s="3">
        <v>1</v>
      </c>
      <c r="G271" s="3">
        <v>27</v>
      </c>
      <c r="H271" s="3">
        <v>2</v>
      </c>
    </row>
    <row r="272" spans="1:15">
      <c r="A272" s="3">
        <v>345</v>
      </c>
      <c r="B272" s="3">
        <v>271</v>
      </c>
      <c r="C272" s="3">
        <v>2010</v>
      </c>
      <c r="D272" s="3" t="s">
        <v>17</v>
      </c>
      <c r="E272" s="3" t="s">
        <v>69</v>
      </c>
      <c r="F272" s="3">
        <v>1</v>
      </c>
      <c r="G272" s="3">
        <v>15</v>
      </c>
      <c r="H272" s="3">
        <v>3</v>
      </c>
      <c r="L272" s="3">
        <v>1</v>
      </c>
      <c r="O272" s="3" t="s">
        <v>285</v>
      </c>
    </row>
    <row r="273" spans="1:15">
      <c r="A273" s="3">
        <v>352</v>
      </c>
      <c r="B273" s="3">
        <v>272</v>
      </c>
      <c r="C273" s="3">
        <v>2010</v>
      </c>
      <c r="D273" s="3" t="s">
        <v>46</v>
      </c>
      <c r="E273" s="3" t="s">
        <v>20</v>
      </c>
      <c r="F273" s="3">
        <v>1</v>
      </c>
      <c r="G273" s="3">
        <v>17</v>
      </c>
      <c r="H273" s="3">
        <v>3</v>
      </c>
    </row>
    <row r="274" spans="1:15">
      <c r="A274" s="3">
        <v>347</v>
      </c>
      <c r="B274" s="3">
        <v>273</v>
      </c>
      <c r="C274" s="3">
        <v>2010</v>
      </c>
      <c r="D274" s="3" t="s">
        <v>32</v>
      </c>
      <c r="E274" s="3" t="s">
        <v>149</v>
      </c>
      <c r="F274" s="3">
        <v>2</v>
      </c>
      <c r="G274" s="3">
        <v>43</v>
      </c>
      <c r="H274" s="3">
        <v>3</v>
      </c>
      <c r="I274" s="3">
        <v>1</v>
      </c>
    </row>
    <row r="275" spans="1:15">
      <c r="A275" s="3">
        <v>349</v>
      </c>
      <c r="B275" s="3">
        <v>274</v>
      </c>
      <c r="C275" s="3">
        <v>2010</v>
      </c>
      <c r="D275" s="3" t="s">
        <v>32</v>
      </c>
      <c r="E275" s="3" t="s">
        <v>288</v>
      </c>
      <c r="F275" s="3">
        <v>9</v>
      </c>
      <c r="G275" s="3">
        <v>121</v>
      </c>
      <c r="H275" s="3">
        <v>3</v>
      </c>
      <c r="I275" s="3">
        <v>2</v>
      </c>
      <c r="K275" s="3">
        <v>1</v>
      </c>
    </row>
    <row r="276" spans="1:15">
      <c r="A276" s="3">
        <v>344</v>
      </c>
      <c r="B276" s="3">
        <v>275</v>
      </c>
      <c r="C276" s="3">
        <v>2010</v>
      </c>
      <c r="D276" s="3" t="s">
        <v>32</v>
      </c>
      <c r="E276" s="3" t="s">
        <v>85</v>
      </c>
      <c r="F276" s="3">
        <v>2</v>
      </c>
      <c r="G276" s="3">
        <v>75</v>
      </c>
      <c r="H276" s="3">
        <v>5</v>
      </c>
      <c r="I276" s="3">
        <v>1</v>
      </c>
      <c r="K276" s="3">
        <v>1</v>
      </c>
      <c r="L276" s="3">
        <v>1</v>
      </c>
      <c r="O276" s="3" t="s">
        <v>270</v>
      </c>
    </row>
    <row r="277" spans="1:15">
      <c r="A277" s="3">
        <v>346</v>
      </c>
      <c r="B277" s="3">
        <v>276</v>
      </c>
      <c r="C277" s="3">
        <v>2010</v>
      </c>
      <c r="D277" s="3" t="s">
        <v>32</v>
      </c>
      <c r="E277" s="3" t="s">
        <v>113</v>
      </c>
      <c r="F277" s="3">
        <v>1</v>
      </c>
      <c r="G277" s="3">
        <v>46</v>
      </c>
      <c r="H277" s="3">
        <v>3</v>
      </c>
      <c r="L277" s="3">
        <v>1</v>
      </c>
      <c r="O277" s="3" t="s">
        <v>286</v>
      </c>
    </row>
    <row r="278" spans="1:15">
      <c r="A278" s="3">
        <v>340</v>
      </c>
      <c r="B278" s="3">
        <v>277</v>
      </c>
      <c r="C278" s="3">
        <v>2010</v>
      </c>
      <c r="D278" s="3" t="s">
        <v>40</v>
      </c>
      <c r="E278" s="3" t="s">
        <v>293</v>
      </c>
      <c r="F278" s="3">
        <v>3</v>
      </c>
      <c r="G278" s="3">
        <v>15</v>
      </c>
      <c r="H278" s="3">
        <v>3</v>
      </c>
      <c r="L278" s="3" t="s">
        <v>281</v>
      </c>
    </row>
    <row r="279" spans="1:15">
      <c r="A279" s="3">
        <v>341</v>
      </c>
      <c r="B279" s="3">
        <v>278</v>
      </c>
      <c r="C279" s="3">
        <v>2010</v>
      </c>
      <c r="D279" s="3" t="s">
        <v>34</v>
      </c>
      <c r="E279" s="3" t="s">
        <v>283</v>
      </c>
      <c r="F279" s="3">
        <v>5</v>
      </c>
      <c r="G279" s="3">
        <v>22</v>
      </c>
      <c r="H279" s="3">
        <v>4</v>
      </c>
      <c r="O279" s="3" t="s">
        <v>284</v>
      </c>
    </row>
    <row r="280" spans="1:15">
      <c r="A280" s="3">
        <v>351</v>
      </c>
      <c r="B280" s="3">
        <v>279</v>
      </c>
      <c r="C280" s="3">
        <v>2010</v>
      </c>
      <c r="D280" s="3" t="s">
        <v>34</v>
      </c>
      <c r="E280" s="3" t="s">
        <v>59</v>
      </c>
      <c r="F280" s="3">
        <v>2</v>
      </c>
      <c r="G280" s="3">
        <v>12</v>
      </c>
      <c r="H280" s="3" t="s">
        <v>291</v>
      </c>
      <c r="O280" s="3" t="s">
        <v>290</v>
      </c>
    </row>
    <row r="281" spans="1:15">
      <c r="A281" s="3">
        <v>348</v>
      </c>
      <c r="B281" s="3">
        <v>280</v>
      </c>
      <c r="C281" s="3">
        <v>2010</v>
      </c>
      <c r="D281" s="3" t="s">
        <v>29</v>
      </c>
      <c r="E281" s="3" t="s">
        <v>52</v>
      </c>
      <c r="F281" s="3">
        <v>1</v>
      </c>
      <c r="G281" s="3">
        <v>31</v>
      </c>
      <c r="H281" s="3">
        <v>4</v>
      </c>
      <c r="I281" s="3">
        <v>1</v>
      </c>
      <c r="O281" s="3" t="s">
        <v>287</v>
      </c>
    </row>
    <row r="282" spans="1:15">
      <c r="A282" s="3">
        <v>350</v>
      </c>
      <c r="B282" s="3">
        <v>281</v>
      </c>
      <c r="C282" s="3">
        <v>2010</v>
      </c>
      <c r="D282" s="3" t="s">
        <v>29</v>
      </c>
      <c r="E282" s="3" t="s">
        <v>289</v>
      </c>
      <c r="F282" s="3">
        <v>1</v>
      </c>
      <c r="G282" s="3">
        <v>6</v>
      </c>
      <c r="H282" s="3">
        <v>5</v>
      </c>
      <c r="O282" s="3" t="s">
        <v>70</v>
      </c>
    </row>
    <row r="283" spans="1:15">
      <c r="A283" s="3">
        <v>353</v>
      </c>
      <c r="B283" s="3">
        <v>282</v>
      </c>
      <c r="C283" s="3">
        <v>2010</v>
      </c>
      <c r="D283" s="3" t="s">
        <v>226</v>
      </c>
      <c r="E283" s="3" t="s">
        <v>226</v>
      </c>
      <c r="F283" s="3">
        <v>22</v>
      </c>
      <c r="G283" s="3">
        <v>45</v>
      </c>
      <c r="H283" s="3">
        <v>3</v>
      </c>
      <c r="I283" s="3">
        <v>1</v>
      </c>
      <c r="J283" s="3">
        <v>3</v>
      </c>
    </row>
    <row r="284" spans="1:15">
      <c r="A284" s="3">
        <v>396</v>
      </c>
      <c r="B284" s="3">
        <v>283</v>
      </c>
      <c r="C284" s="3">
        <v>2011</v>
      </c>
      <c r="D284" s="3" t="s">
        <v>17</v>
      </c>
      <c r="E284" s="3" t="s">
        <v>223</v>
      </c>
      <c r="F284" s="3">
        <v>2</v>
      </c>
      <c r="G284" s="3">
        <v>13</v>
      </c>
      <c r="H284" s="3">
        <v>3</v>
      </c>
    </row>
    <row r="285" spans="1:15">
      <c r="A285" s="3">
        <v>387</v>
      </c>
      <c r="B285" s="3">
        <v>284</v>
      </c>
      <c r="C285" s="3">
        <v>2011</v>
      </c>
      <c r="D285" s="3" t="s">
        <v>32</v>
      </c>
      <c r="E285" s="3" t="s">
        <v>113</v>
      </c>
      <c r="F285" s="3">
        <v>3</v>
      </c>
      <c r="G285" s="3">
        <v>45</v>
      </c>
      <c r="H285" s="3">
        <v>3</v>
      </c>
      <c r="L285" s="3">
        <v>3</v>
      </c>
    </row>
    <row r="286" spans="1:15">
      <c r="A286" s="3">
        <v>393</v>
      </c>
      <c r="B286" s="3">
        <v>285</v>
      </c>
      <c r="C286" s="3">
        <v>2011</v>
      </c>
      <c r="D286" s="3" t="s">
        <v>40</v>
      </c>
      <c r="E286" s="3" t="s">
        <v>244</v>
      </c>
      <c r="F286" s="3">
        <v>4</v>
      </c>
      <c r="G286" s="3">
        <v>10</v>
      </c>
      <c r="H286" s="3">
        <v>4</v>
      </c>
      <c r="L286" s="3">
        <v>4</v>
      </c>
      <c r="M286" s="3">
        <v>1</v>
      </c>
    </row>
    <row r="287" spans="1:15">
      <c r="A287" s="3">
        <v>391</v>
      </c>
      <c r="B287" s="3">
        <v>286</v>
      </c>
      <c r="C287" s="3">
        <v>2011</v>
      </c>
      <c r="D287" s="3" t="s">
        <v>34</v>
      </c>
      <c r="E287" s="3" t="s">
        <v>255</v>
      </c>
      <c r="F287" s="3">
        <v>1</v>
      </c>
      <c r="G287" s="3">
        <v>2</v>
      </c>
      <c r="H287" s="3">
        <v>5</v>
      </c>
      <c r="O287" s="3" t="s">
        <v>310</v>
      </c>
    </row>
    <row r="288" spans="1:15">
      <c r="A288" s="3">
        <v>397</v>
      </c>
      <c r="B288" s="3">
        <v>287</v>
      </c>
      <c r="C288" s="3">
        <v>2011</v>
      </c>
      <c r="D288" s="3" t="s">
        <v>34</v>
      </c>
      <c r="E288" s="3" t="s">
        <v>77</v>
      </c>
      <c r="F288" s="3">
        <v>1</v>
      </c>
      <c r="G288" s="3">
        <v>5</v>
      </c>
      <c r="H288" s="3">
        <v>3</v>
      </c>
      <c r="K288" s="3">
        <v>1</v>
      </c>
      <c r="L288" s="3">
        <v>1</v>
      </c>
      <c r="O288" s="3" t="s">
        <v>314</v>
      </c>
    </row>
    <row r="289" spans="1:15">
      <c r="A289" s="3">
        <v>388</v>
      </c>
      <c r="B289" s="3">
        <v>288</v>
      </c>
      <c r="C289" s="3">
        <v>2011</v>
      </c>
      <c r="D289" s="3" t="s">
        <v>34</v>
      </c>
      <c r="E289" s="3" t="s">
        <v>20</v>
      </c>
      <c r="F289" s="3">
        <v>6</v>
      </c>
      <c r="G289" s="3">
        <v>18</v>
      </c>
      <c r="H289" s="3">
        <v>3</v>
      </c>
      <c r="O289" s="3" t="s">
        <v>309</v>
      </c>
    </row>
    <row r="290" spans="1:15">
      <c r="A290" s="3">
        <v>389</v>
      </c>
      <c r="B290" s="3">
        <v>289</v>
      </c>
      <c r="C290" s="3">
        <v>2011</v>
      </c>
      <c r="D290" s="3" t="s">
        <v>34</v>
      </c>
      <c r="E290" s="3" t="s">
        <v>78</v>
      </c>
      <c r="F290" s="3">
        <v>1</v>
      </c>
      <c r="G290" s="3">
        <v>5</v>
      </c>
      <c r="H290" s="3">
        <v>3</v>
      </c>
      <c r="L290" s="3">
        <v>1</v>
      </c>
    </row>
    <row r="291" spans="1:15">
      <c r="A291" s="3">
        <v>395</v>
      </c>
      <c r="B291" s="3">
        <v>290</v>
      </c>
      <c r="C291" s="3">
        <v>2011</v>
      </c>
      <c r="D291" s="3" t="s">
        <v>29</v>
      </c>
      <c r="E291" s="3" t="s">
        <v>69</v>
      </c>
      <c r="F291" s="3">
        <v>1</v>
      </c>
      <c r="G291" s="3">
        <v>14</v>
      </c>
      <c r="H291" s="3">
        <v>5</v>
      </c>
      <c r="L291" s="3">
        <v>1</v>
      </c>
      <c r="O291" s="3" t="s">
        <v>313</v>
      </c>
    </row>
    <row r="292" spans="1:15">
      <c r="A292" s="3">
        <v>390</v>
      </c>
      <c r="B292" s="3">
        <v>291</v>
      </c>
      <c r="C292" s="3">
        <v>2011</v>
      </c>
      <c r="D292" s="3" t="s">
        <v>29</v>
      </c>
      <c r="E292" s="3" t="s">
        <v>246</v>
      </c>
      <c r="F292" s="3">
        <v>1</v>
      </c>
      <c r="G292" s="3">
        <v>3</v>
      </c>
      <c r="H292" s="3">
        <v>4</v>
      </c>
      <c r="L292" s="3">
        <v>1</v>
      </c>
      <c r="O292" s="3" t="s">
        <v>311</v>
      </c>
    </row>
    <row r="293" spans="1:15">
      <c r="A293" s="3">
        <v>394</v>
      </c>
      <c r="B293" s="3">
        <v>292</v>
      </c>
      <c r="C293" s="3">
        <v>2011</v>
      </c>
      <c r="D293" s="3" t="s">
        <v>29</v>
      </c>
      <c r="E293" s="3" t="s">
        <v>86</v>
      </c>
      <c r="F293" s="3">
        <v>1</v>
      </c>
      <c r="G293" s="3">
        <v>10</v>
      </c>
      <c r="H293" s="3">
        <v>4</v>
      </c>
      <c r="L293" s="3">
        <v>1</v>
      </c>
      <c r="O293" s="3" t="s">
        <v>312</v>
      </c>
    </row>
    <row r="294" spans="1:15">
      <c r="A294" s="3">
        <v>392</v>
      </c>
      <c r="B294" s="3">
        <v>293</v>
      </c>
      <c r="C294" s="3">
        <v>2011</v>
      </c>
      <c r="D294" s="3" t="s">
        <v>226</v>
      </c>
      <c r="E294" s="3" t="s">
        <v>226</v>
      </c>
      <c r="F294" s="3">
        <v>47</v>
      </c>
      <c r="G294" s="3">
        <v>85</v>
      </c>
      <c r="H294" s="3">
        <v>2</v>
      </c>
      <c r="L294" s="3">
        <v>47</v>
      </c>
    </row>
    <row r="295" spans="1:15">
      <c r="A295" s="3">
        <v>35</v>
      </c>
      <c r="B295" s="3">
        <v>294</v>
      </c>
      <c r="C295" s="4">
        <v>2012</v>
      </c>
      <c r="D295" s="3" t="s">
        <v>29</v>
      </c>
      <c r="E295" s="3" t="s">
        <v>91</v>
      </c>
      <c r="F295" s="3">
        <v>1</v>
      </c>
      <c r="G295" s="3">
        <v>3</v>
      </c>
      <c r="H295" s="3">
        <v>2</v>
      </c>
      <c r="O295" s="3" t="s">
        <v>61</v>
      </c>
    </row>
    <row r="296" spans="1:15">
      <c r="A296" s="3">
        <v>32</v>
      </c>
      <c r="B296" s="3">
        <v>295</v>
      </c>
      <c r="C296" s="4">
        <v>2012</v>
      </c>
      <c r="D296" s="3" t="s">
        <v>29</v>
      </c>
      <c r="E296" s="3" t="s">
        <v>58</v>
      </c>
      <c r="F296" s="3">
        <v>1</v>
      </c>
      <c r="G296" s="3">
        <v>4</v>
      </c>
      <c r="H296" s="3">
        <v>5</v>
      </c>
      <c r="I296" s="3">
        <v>1</v>
      </c>
      <c r="L296" s="3">
        <v>1</v>
      </c>
      <c r="M296" s="3">
        <v>1</v>
      </c>
    </row>
    <row r="297" spans="1:15">
      <c r="A297" s="3">
        <v>34</v>
      </c>
      <c r="B297" s="3">
        <v>296</v>
      </c>
      <c r="C297" s="4">
        <v>2012</v>
      </c>
      <c r="D297" s="3" t="s">
        <v>29</v>
      </c>
      <c r="E297" s="3" t="s">
        <v>59</v>
      </c>
      <c r="F297" s="3">
        <v>3</v>
      </c>
      <c r="G297" s="3">
        <v>7</v>
      </c>
      <c r="H297" s="3">
        <v>5</v>
      </c>
      <c r="I297" s="3">
        <v>4</v>
      </c>
      <c r="O297" s="3" t="s">
        <v>60</v>
      </c>
    </row>
    <row r="298" spans="1:15">
      <c r="A298" s="3">
        <v>33</v>
      </c>
      <c r="B298" s="3">
        <v>297</v>
      </c>
      <c r="C298" s="4">
        <v>2012</v>
      </c>
      <c r="D298" s="3" t="s">
        <v>226</v>
      </c>
      <c r="E298" s="3" t="s">
        <v>226</v>
      </c>
      <c r="F298" s="3">
        <v>6</v>
      </c>
      <c r="G298" s="3">
        <v>14</v>
      </c>
      <c r="H298" s="3">
        <v>5</v>
      </c>
      <c r="I298" s="3">
        <v>4</v>
      </c>
    </row>
    <row r="299" spans="1:15">
      <c r="A299" s="3">
        <v>36</v>
      </c>
      <c r="B299" s="3">
        <v>298</v>
      </c>
      <c r="C299" s="4">
        <v>2013</v>
      </c>
      <c r="D299" s="3" t="s">
        <v>226</v>
      </c>
      <c r="E299" s="3" t="s">
        <v>42</v>
      </c>
      <c r="F299" s="3">
        <v>15</v>
      </c>
      <c r="G299" s="3">
        <v>45</v>
      </c>
      <c r="H299" s="3">
        <v>4</v>
      </c>
      <c r="I299" s="3">
        <v>1</v>
      </c>
      <c r="M299" s="3">
        <v>3</v>
      </c>
      <c r="O299" s="3" t="s">
        <v>51</v>
      </c>
    </row>
    <row r="300" spans="1:15">
      <c r="A300" s="3">
        <v>168</v>
      </c>
      <c r="B300" s="3">
        <v>299</v>
      </c>
      <c r="C300" s="3">
        <v>2014</v>
      </c>
      <c r="D300" s="3" t="s">
        <v>34</v>
      </c>
      <c r="E300" s="3" t="s">
        <v>20</v>
      </c>
      <c r="F300" s="3">
        <v>1</v>
      </c>
      <c r="G300" s="3">
        <v>2</v>
      </c>
      <c r="H300" s="3">
        <v>4</v>
      </c>
      <c r="O300" s="3" t="s">
        <v>106</v>
      </c>
    </row>
    <row r="301" spans="1:15">
      <c r="A301" s="3">
        <v>169</v>
      </c>
      <c r="B301" s="3">
        <v>300</v>
      </c>
      <c r="C301" s="3">
        <v>2014</v>
      </c>
      <c r="D301" s="3" t="s">
        <v>226</v>
      </c>
      <c r="E301" s="3" t="s">
        <v>104</v>
      </c>
      <c r="F301" s="3">
        <v>18</v>
      </c>
      <c r="G301" s="3">
        <v>46</v>
      </c>
      <c r="H301" s="3" t="s">
        <v>122</v>
      </c>
      <c r="I301" s="3">
        <v>1</v>
      </c>
      <c r="J301" s="3">
        <v>1</v>
      </c>
    </row>
    <row r="302" spans="1:15">
      <c r="A302" s="3">
        <v>126</v>
      </c>
      <c r="B302" s="3">
        <v>301</v>
      </c>
      <c r="C302" s="3">
        <v>2015</v>
      </c>
      <c r="D302" s="3" t="s">
        <v>142</v>
      </c>
      <c r="E302" s="3" t="s">
        <v>143</v>
      </c>
      <c r="F302" s="3">
        <v>1</v>
      </c>
      <c r="G302" s="3">
        <v>112</v>
      </c>
      <c r="H302" s="3">
        <v>5</v>
      </c>
      <c r="O302" s="3" t="s">
        <v>144</v>
      </c>
    </row>
    <row r="303" spans="1:15">
      <c r="A303" s="3">
        <v>127</v>
      </c>
      <c r="B303" s="3">
        <v>302</v>
      </c>
      <c r="C303" s="3">
        <v>2015</v>
      </c>
      <c r="D303" s="3" t="s">
        <v>46</v>
      </c>
      <c r="E303" s="3" t="s">
        <v>20</v>
      </c>
      <c r="F303" s="3">
        <v>1</v>
      </c>
      <c r="G303" s="3">
        <v>10</v>
      </c>
      <c r="H303" s="3">
        <v>5</v>
      </c>
      <c r="L303" s="3">
        <v>1</v>
      </c>
    </row>
    <row r="304" spans="1:15">
      <c r="A304" s="3">
        <v>128</v>
      </c>
      <c r="B304" s="3">
        <v>303</v>
      </c>
      <c r="C304" s="3">
        <v>2015</v>
      </c>
      <c r="D304" s="3" t="s">
        <v>29</v>
      </c>
      <c r="E304" s="3" t="s">
        <v>138</v>
      </c>
      <c r="F304" s="3">
        <v>1</v>
      </c>
      <c r="G304" s="3">
        <v>7</v>
      </c>
      <c r="H304" s="3">
        <v>5</v>
      </c>
      <c r="O304" s="3" t="s">
        <v>145</v>
      </c>
    </row>
    <row r="305" spans="1:15">
      <c r="A305" s="3">
        <v>125</v>
      </c>
      <c r="B305" s="3">
        <v>304</v>
      </c>
      <c r="C305" s="3">
        <v>2015</v>
      </c>
      <c r="D305" s="3" t="s">
        <v>29</v>
      </c>
      <c r="E305" s="3" t="s">
        <v>69</v>
      </c>
      <c r="F305" s="3">
        <v>1</v>
      </c>
      <c r="G305" s="3">
        <v>8</v>
      </c>
      <c r="H305" s="3">
        <v>5</v>
      </c>
      <c r="J305" s="3">
        <v>1</v>
      </c>
    </row>
    <row r="306" spans="1:15">
      <c r="A306" s="3">
        <v>124</v>
      </c>
      <c r="B306" s="3">
        <v>305</v>
      </c>
      <c r="C306" s="3">
        <v>2015</v>
      </c>
      <c r="D306" s="3" t="s">
        <v>29</v>
      </c>
      <c r="E306" s="3" t="s">
        <v>139</v>
      </c>
      <c r="F306" s="3">
        <v>1</v>
      </c>
      <c r="G306" s="3">
        <v>2</v>
      </c>
      <c r="H306" s="3">
        <v>5</v>
      </c>
      <c r="O306" s="3" t="s">
        <v>140</v>
      </c>
    </row>
    <row r="307" spans="1:15">
      <c r="A307" s="3">
        <v>123</v>
      </c>
      <c r="B307" s="3">
        <v>306</v>
      </c>
      <c r="C307" s="3">
        <v>2015</v>
      </c>
      <c r="D307" s="3" t="s">
        <v>37</v>
      </c>
      <c r="E307" s="3" t="s">
        <v>138</v>
      </c>
      <c r="F307" s="3">
        <v>2</v>
      </c>
      <c r="G307" s="3">
        <v>2</v>
      </c>
      <c r="H307" s="3">
        <v>5</v>
      </c>
      <c r="L307" s="3">
        <v>2</v>
      </c>
      <c r="M307" s="3">
        <v>2</v>
      </c>
      <c r="O307" s="3" t="s">
        <v>141</v>
      </c>
    </row>
    <row r="308" spans="1:15">
      <c r="A308" s="3">
        <v>129</v>
      </c>
      <c r="B308" s="3">
        <v>307</v>
      </c>
      <c r="C308" s="3">
        <v>2015</v>
      </c>
      <c r="D308" s="3" t="s">
        <v>226</v>
      </c>
      <c r="E308" s="3" t="s">
        <v>104</v>
      </c>
      <c r="F308" s="3">
        <v>70</v>
      </c>
      <c r="G308" s="3">
        <v>435</v>
      </c>
      <c r="H308" s="3" t="s">
        <v>122</v>
      </c>
      <c r="I308" s="3">
        <v>12</v>
      </c>
      <c r="J308" s="3">
        <v>6</v>
      </c>
      <c r="K308" s="3">
        <v>4</v>
      </c>
      <c r="L308" s="3">
        <v>2</v>
      </c>
      <c r="M308" s="3">
        <v>5</v>
      </c>
      <c r="O308" s="3" t="s">
        <v>146</v>
      </c>
    </row>
    <row r="309" spans="1:15">
      <c r="A309" s="3">
        <v>91</v>
      </c>
      <c r="B309" s="3">
        <v>308</v>
      </c>
      <c r="C309" s="3">
        <v>2016</v>
      </c>
      <c r="D309" s="3" t="s">
        <v>226</v>
      </c>
      <c r="E309" s="3" t="s">
        <v>104</v>
      </c>
      <c r="F309" s="3">
        <v>8</v>
      </c>
      <c r="G309" s="3">
        <v>27</v>
      </c>
      <c r="H309" s="3">
        <v>4</v>
      </c>
      <c r="O309" s="3" t="s">
        <v>105</v>
      </c>
    </row>
    <row r="310" spans="1:15">
      <c r="A310" s="3">
        <v>518</v>
      </c>
      <c r="B310" s="3">
        <v>309</v>
      </c>
      <c r="C310" s="3">
        <v>2017</v>
      </c>
      <c r="D310" s="3" t="s">
        <v>29</v>
      </c>
      <c r="E310" s="3" t="s">
        <v>113</v>
      </c>
      <c r="F310" s="3">
        <v>1</v>
      </c>
      <c r="G310" s="3">
        <v>9</v>
      </c>
      <c r="H310" s="3">
        <v>4</v>
      </c>
      <c r="K310" s="3">
        <v>1</v>
      </c>
    </row>
    <row r="311" spans="1:15">
      <c r="A311" s="3">
        <v>519</v>
      </c>
      <c r="B311" s="3">
        <v>310</v>
      </c>
      <c r="C311" s="3">
        <v>2017</v>
      </c>
      <c r="D311" s="3" t="s">
        <v>226</v>
      </c>
      <c r="E311" s="3" t="s">
        <v>226</v>
      </c>
      <c r="F311" s="3">
        <v>12</v>
      </c>
      <c r="G311" s="3">
        <v>31</v>
      </c>
      <c r="H311" s="3">
        <v>3</v>
      </c>
      <c r="J311" s="3">
        <v>1</v>
      </c>
      <c r="K311" s="3">
        <v>2</v>
      </c>
    </row>
    <row r="312" spans="1:15">
      <c r="A312" s="3">
        <v>366</v>
      </c>
      <c r="B312" s="3">
        <v>311</v>
      </c>
      <c r="C312" s="3">
        <v>2018</v>
      </c>
      <c r="D312" s="3" t="s">
        <v>17</v>
      </c>
      <c r="E312" s="3" t="s">
        <v>223</v>
      </c>
      <c r="F312" s="3">
        <v>2</v>
      </c>
      <c r="G312" s="3">
        <v>21</v>
      </c>
      <c r="H312" s="3">
        <v>4</v>
      </c>
      <c r="K312" s="3">
        <v>1</v>
      </c>
    </row>
    <row r="313" spans="1:15">
      <c r="A313" s="3">
        <v>372</v>
      </c>
      <c r="B313" s="3">
        <v>312</v>
      </c>
      <c r="C313" s="3">
        <v>2018</v>
      </c>
      <c r="D313" s="3" t="s">
        <v>17</v>
      </c>
      <c r="E313" s="3" t="s">
        <v>232</v>
      </c>
      <c r="F313" s="3">
        <v>1</v>
      </c>
      <c r="G313" s="3">
        <v>12</v>
      </c>
      <c r="H313" s="3">
        <v>3</v>
      </c>
      <c r="L313" s="3">
        <v>1</v>
      </c>
    </row>
    <row r="314" spans="1:15">
      <c r="A314" s="3">
        <v>362</v>
      </c>
      <c r="B314" s="3">
        <v>313</v>
      </c>
      <c r="C314" s="3">
        <v>2018</v>
      </c>
      <c r="D314" s="3" t="s">
        <v>235</v>
      </c>
      <c r="E314" s="3" t="s">
        <v>79</v>
      </c>
      <c r="F314" s="3">
        <v>1</v>
      </c>
      <c r="G314" s="3">
        <v>32</v>
      </c>
      <c r="H314" s="3">
        <v>3</v>
      </c>
    </row>
    <row r="315" spans="1:15">
      <c r="A315" s="3">
        <v>360</v>
      </c>
      <c r="B315" s="3">
        <v>314</v>
      </c>
      <c r="C315" s="3">
        <v>2018</v>
      </c>
      <c r="D315" s="3" t="s">
        <v>32</v>
      </c>
      <c r="E315" s="3" t="s">
        <v>296</v>
      </c>
      <c r="F315" s="3">
        <v>1</v>
      </c>
      <c r="G315" s="3">
        <v>9</v>
      </c>
      <c r="H315" s="3">
        <v>4</v>
      </c>
      <c r="L315" s="3">
        <v>1</v>
      </c>
      <c r="O315" s="3" t="s">
        <v>295</v>
      </c>
    </row>
    <row r="316" spans="1:15">
      <c r="A316" s="3">
        <v>367</v>
      </c>
      <c r="B316" s="3">
        <v>315</v>
      </c>
      <c r="C316" s="3">
        <v>2018</v>
      </c>
      <c r="D316" s="3" t="s">
        <v>32</v>
      </c>
      <c r="E316" s="3" t="s">
        <v>69</v>
      </c>
      <c r="F316" s="3">
        <v>1</v>
      </c>
      <c r="G316" s="3">
        <v>53</v>
      </c>
      <c r="H316" s="3">
        <v>3</v>
      </c>
      <c r="I316" s="3">
        <v>1</v>
      </c>
      <c r="L316" s="3">
        <v>1</v>
      </c>
    </row>
    <row r="317" spans="1:15">
      <c r="A317" s="3">
        <v>361</v>
      </c>
      <c r="B317" s="3">
        <v>316</v>
      </c>
      <c r="C317" s="3">
        <v>2018</v>
      </c>
      <c r="D317" s="3" t="s">
        <v>32</v>
      </c>
      <c r="E317" s="3" t="s">
        <v>246</v>
      </c>
      <c r="F317" s="3">
        <v>1</v>
      </c>
      <c r="G317" s="3">
        <v>8</v>
      </c>
      <c r="H317" s="3">
        <v>2</v>
      </c>
      <c r="L317" s="3">
        <v>1</v>
      </c>
    </row>
    <row r="318" spans="1:15">
      <c r="A318" s="3">
        <v>355</v>
      </c>
      <c r="B318" s="3">
        <v>317</v>
      </c>
      <c r="C318" s="3">
        <v>2018</v>
      </c>
      <c r="D318" s="3" t="s">
        <v>40</v>
      </c>
      <c r="E318" s="3" t="s">
        <v>198</v>
      </c>
      <c r="F318" s="3">
        <v>10</v>
      </c>
      <c r="G318" s="3">
        <v>28</v>
      </c>
      <c r="H318" s="3">
        <v>3</v>
      </c>
      <c r="I318" s="3">
        <v>1</v>
      </c>
      <c r="L318" s="3">
        <v>10</v>
      </c>
    </row>
    <row r="319" spans="1:15">
      <c r="A319" s="3">
        <v>359</v>
      </c>
      <c r="B319" s="3">
        <v>318</v>
      </c>
      <c r="C319" s="3">
        <v>2018</v>
      </c>
      <c r="D319" s="3" t="s">
        <v>40</v>
      </c>
      <c r="E319" s="3" t="s">
        <v>244</v>
      </c>
      <c r="F319" s="3">
        <v>6</v>
      </c>
      <c r="G319" s="3">
        <v>45</v>
      </c>
      <c r="H319" s="3">
        <v>4</v>
      </c>
      <c r="I319" s="3">
        <v>4</v>
      </c>
    </row>
    <row r="320" spans="1:15">
      <c r="A320" s="3">
        <v>365</v>
      </c>
      <c r="B320" s="3">
        <v>319</v>
      </c>
      <c r="C320" s="3">
        <v>2018</v>
      </c>
      <c r="D320" s="3" t="s">
        <v>40</v>
      </c>
      <c r="E320" s="3" t="s">
        <v>69</v>
      </c>
      <c r="F320" s="3">
        <v>1</v>
      </c>
      <c r="G320" s="3">
        <v>3</v>
      </c>
      <c r="H320" s="3">
        <v>4</v>
      </c>
      <c r="L320" s="3">
        <v>1</v>
      </c>
      <c r="O320" s="3" t="s">
        <v>299</v>
      </c>
    </row>
    <row r="321" spans="1:15">
      <c r="A321" s="3">
        <v>363</v>
      </c>
      <c r="B321" s="3">
        <v>320</v>
      </c>
      <c r="C321" s="3">
        <v>2018</v>
      </c>
      <c r="D321" s="3" t="s">
        <v>40</v>
      </c>
      <c r="E321" s="3" t="s">
        <v>297</v>
      </c>
      <c r="F321" s="3">
        <v>2</v>
      </c>
      <c r="G321" s="3">
        <v>13</v>
      </c>
      <c r="H321" s="3">
        <v>5</v>
      </c>
      <c r="O321" s="3" t="s">
        <v>298</v>
      </c>
    </row>
    <row r="322" spans="1:15">
      <c r="A322" s="3">
        <v>364</v>
      </c>
      <c r="B322" s="3">
        <v>321</v>
      </c>
      <c r="C322" s="3">
        <v>2018</v>
      </c>
      <c r="D322" s="3" t="s">
        <v>40</v>
      </c>
      <c r="E322" s="3" t="s">
        <v>85</v>
      </c>
      <c r="F322" s="3">
        <v>2</v>
      </c>
      <c r="G322" s="3">
        <v>4</v>
      </c>
      <c r="H322" s="3">
        <v>5</v>
      </c>
      <c r="K322" s="3">
        <v>1</v>
      </c>
    </row>
    <row r="323" spans="1:15">
      <c r="A323" s="3">
        <v>371</v>
      </c>
      <c r="B323" s="3">
        <v>322</v>
      </c>
      <c r="C323" s="3">
        <v>2018</v>
      </c>
      <c r="D323" s="3" t="s">
        <v>40</v>
      </c>
      <c r="E323" s="3" t="s">
        <v>78</v>
      </c>
      <c r="F323" s="3">
        <v>1</v>
      </c>
      <c r="G323" s="3">
        <v>13</v>
      </c>
      <c r="H323" s="3">
        <v>3</v>
      </c>
      <c r="L323" s="3">
        <v>1</v>
      </c>
      <c r="O323" s="3" t="s">
        <v>301</v>
      </c>
    </row>
    <row r="324" spans="1:15">
      <c r="A324" s="3">
        <v>368</v>
      </c>
      <c r="B324" s="3">
        <v>323</v>
      </c>
      <c r="C324" s="3">
        <v>2018</v>
      </c>
      <c r="D324" s="3" t="s">
        <v>40</v>
      </c>
      <c r="E324" s="3" t="s">
        <v>113</v>
      </c>
      <c r="F324" s="3">
        <v>1</v>
      </c>
      <c r="G324" s="3">
        <v>10</v>
      </c>
      <c r="H324" s="3">
        <v>3</v>
      </c>
      <c r="L324" s="3">
        <v>1</v>
      </c>
    </row>
    <row r="325" spans="1:15">
      <c r="A325" s="3">
        <v>374</v>
      </c>
      <c r="B325" s="3">
        <v>324</v>
      </c>
      <c r="C325" s="3">
        <v>2018</v>
      </c>
      <c r="D325" s="3" t="s">
        <v>40</v>
      </c>
      <c r="E325" s="3" t="s">
        <v>113</v>
      </c>
      <c r="F325" s="3">
        <v>1</v>
      </c>
      <c r="G325" s="3">
        <v>7</v>
      </c>
      <c r="H325" s="3">
        <v>4</v>
      </c>
      <c r="L325" s="3">
        <v>1</v>
      </c>
    </row>
    <row r="326" spans="1:15">
      <c r="A326" s="3">
        <v>357</v>
      </c>
      <c r="B326" s="3">
        <v>325</v>
      </c>
      <c r="C326" s="3">
        <v>2018</v>
      </c>
      <c r="D326" s="3" t="s">
        <v>34</v>
      </c>
      <c r="E326" s="3" t="s">
        <v>71</v>
      </c>
      <c r="F326" s="3">
        <v>1</v>
      </c>
      <c r="G326" s="3">
        <v>14</v>
      </c>
      <c r="H326" s="3">
        <v>4</v>
      </c>
      <c r="J326" s="3">
        <v>1</v>
      </c>
      <c r="L326" s="3">
        <v>1</v>
      </c>
    </row>
    <row r="327" spans="1:15">
      <c r="A327" s="3">
        <v>369</v>
      </c>
      <c r="B327" s="3">
        <v>326</v>
      </c>
      <c r="C327" s="3">
        <v>2018</v>
      </c>
      <c r="D327" s="3" t="s">
        <v>34</v>
      </c>
      <c r="E327" s="3" t="s">
        <v>58</v>
      </c>
      <c r="F327" s="3">
        <v>1</v>
      </c>
      <c r="G327" s="3">
        <v>12</v>
      </c>
      <c r="H327" s="3">
        <v>4</v>
      </c>
      <c r="L327" s="3">
        <v>1</v>
      </c>
    </row>
    <row r="328" spans="1:15">
      <c r="A328" s="3">
        <v>354</v>
      </c>
      <c r="B328" s="3">
        <v>327</v>
      </c>
      <c r="C328" s="3">
        <v>2018</v>
      </c>
      <c r="D328" s="3" t="s">
        <v>29</v>
      </c>
      <c r="E328" s="3" t="s">
        <v>52</v>
      </c>
      <c r="F328" s="3">
        <v>1</v>
      </c>
      <c r="G328" s="3">
        <v>4</v>
      </c>
      <c r="H328" s="3">
        <v>4</v>
      </c>
      <c r="O328" s="3" t="s">
        <v>53</v>
      </c>
    </row>
    <row r="329" spans="1:15">
      <c r="A329" s="3">
        <v>356</v>
      </c>
      <c r="B329" s="3">
        <v>328</v>
      </c>
      <c r="C329" s="3">
        <v>2018</v>
      </c>
      <c r="D329" s="3" t="s">
        <v>29</v>
      </c>
      <c r="E329" s="3" t="s">
        <v>52</v>
      </c>
      <c r="F329" s="3">
        <v>1</v>
      </c>
      <c r="G329" s="3">
        <v>16</v>
      </c>
      <c r="H329" s="3">
        <v>3</v>
      </c>
      <c r="O329" s="3" t="s">
        <v>294</v>
      </c>
    </row>
    <row r="330" spans="1:15">
      <c r="A330" s="3">
        <v>358</v>
      </c>
      <c r="B330" s="3">
        <v>329</v>
      </c>
      <c r="C330" s="3">
        <v>2018</v>
      </c>
      <c r="D330" s="3" t="s">
        <v>29</v>
      </c>
      <c r="E330" s="3" t="s">
        <v>232</v>
      </c>
      <c r="F330" s="3">
        <v>3</v>
      </c>
      <c r="G330" s="3">
        <v>7</v>
      </c>
      <c r="H330" s="3">
        <v>5</v>
      </c>
      <c r="I330" s="3">
        <v>1</v>
      </c>
    </row>
    <row r="331" spans="1:15">
      <c r="A331" s="3">
        <v>370</v>
      </c>
      <c r="B331" s="3">
        <v>330</v>
      </c>
      <c r="C331" s="3">
        <v>2018</v>
      </c>
      <c r="D331" s="3" t="s">
        <v>29</v>
      </c>
      <c r="E331" s="3" t="s">
        <v>69</v>
      </c>
      <c r="F331" s="3">
        <v>1</v>
      </c>
      <c r="G331" s="3">
        <v>8</v>
      </c>
      <c r="H331" s="3">
        <v>5</v>
      </c>
      <c r="I331" s="3">
        <v>1</v>
      </c>
      <c r="O331" s="3" t="s">
        <v>300</v>
      </c>
    </row>
    <row r="332" spans="1:15">
      <c r="A332" s="3">
        <v>373</v>
      </c>
      <c r="B332" s="3">
        <v>331</v>
      </c>
      <c r="C332" s="3">
        <v>2018</v>
      </c>
      <c r="D332" s="3" t="s">
        <v>226</v>
      </c>
      <c r="E332" s="3" t="s">
        <v>226</v>
      </c>
      <c r="F332" s="3">
        <v>116</v>
      </c>
      <c r="G332" s="3">
        <v>136</v>
      </c>
      <c r="H332" s="3">
        <v>3</v>
      </c>
      <c r="I332" s="3">
        <v>1</v>
      </c>
      <c r="N332" s="3">
        <v>1</v>
      </c>
      <c r="O332" s="3" t="s">
        <v>302</v>
      </c>
    </row>
    <row r="333" spans="1:15">
      <c r="A333" s="3">
        <v>385</v>
      </c>
      <c r="B333" s="3">
        <v>332</v>
      </c>
      <c r="C333" s="3">
        <v>2019</v>
      </c>
      <c r="D333" s="3" t="s">
        <v>17</v>
      </c>
      <c r="E333" s="3" t="s">
        <v>223</v>
      </c>
      <c r="F333" s="3">
        <v>1</v>
      </c>
      <c r="G333" s="3">
        <v>16</v>
      </c>
      <c r="H333" s="3">
        <v>5</v>
      </c>
    </row>
    <row r="334" spans="1:15">
      <c r="A334" s="3">
        <v>376</v>
      </c>
      <c r="B334" s="3">
        <v>333</v>
      </c>
      <c r="C334" s="3">
        <v>2019</v>
      </c>
      <c r="D334" s="3" t="s">
        <v>17</v>
      </c>
      <c r="E334" s="3" t="s">
        <v>69</v>
      </c>
      <c r="F334" s="3">
        <v>1</v>
      </c>
      <c r="G334" s="3">
        <v>68</v>
      </c>
      <c r="H334" s="3">
        <v>4</v>
      </c>
      <c r="I334" s="3">
        <v>1</v>
      </c>
      <c r="K334" s="3">
        <v>1</v>
      </c>
      <c r="L334" s="3">
        <v>1</v>
      </c>
      <c r="O334" s="3" t="s">
        <v>303</v>
      </c>
    </row>
    <row r="335" spans="1:15">
      <c r="A335" s="3">
        <v>378</v>
      </c>
      <c r="B335" s="3">
        <v>334</v>
      </c>
      <c r="C335" s="3">
        <v>2019</v>
      </c>
      <c r="D335" s="3" t="s">
        <v>17</v>
      </c>
      <c r="E335" s="3" t="s">
        <v>22</v>
      </c>
      <c r="F335" s="3">
        <v>1</v>
      </c>
      <c r="G335" s="3">
        <v>34</v>
      </c>
      <c r="H335" s="3">
        <v>3</v>
      </c>
      <c r="I335" s="3">
        <v>1</v>
      </c>
      <c r="L335" s="3">
        <v>1</v>
      </c>
      <c r="M335" s="3">
        <v>1</v>
      </c>
      <c r="O335" s="3" t="s">
        <v>304</v>
      </c>
    </row>
    <row r="336" spans="1:15">
      <c r="A336" s="3">
        <v>386</v>
      </c>
      <c r="B336" s="3">
        <v>335</v>
      </c>
      <c r="C336" s="3">
        <v>2019</v>
      </c>
      <c r="D336" s="3" t="s">
        <v>235</v>
      </c>
      <c r="E336" s="3" t="s">
        <v>30</v>
      </c>
      <c r="F336" s="3">
        <v>1</v>
      </c>
      <c r="G336" s="3">
        <v>54</v>
      </c>
      <c r="H336" s="3">
        <v>4</v>
      </c>
      <c r="L336" s="3">
        <v>1</v>
      </c>
      <c r="O336" s="3" t="s">
        <v>308</v>
      </c>
    </row>
    <row r="337" spans="1:15">
      <c r="A337" s="3">
        <v>377</v>
      </c>
      <c r="B337" s="3">
        <v>336</v>
      </c>
      <c r="C337" s="3">
        <v>2019</v>
      </c>
      <c r="D337" s="3" t="s">
        <v>235</v>
      </c>
      <c r="E337" s="3" t="s">
        <v>79</v>
      </c>
      <c r="F337" s="3">
        <v>1</v>
      </c>
      <c r="G337" s="3">
        <v>12</v>
      </c>
      <c r="H337" s="3">
        <v>4</v>
      </c>
    </row>
    <row r="338" spans="1:15">
      <c r="A338" s="3">
        <v>380</v>
      </c>
      <c r="B338" s="3">
        <v>337</v>
      </c>
      <c r="C338" s="3">
        <v>2019</v>
      </c>
      <c r="D338" s="3" t="s">
        <v>235</v>
      </c>
      <c r="E338" s="3" t="s">
        <v>20</v>
      </c>
      <c r="F338" s="3">
        <v>1</v>
      </c>
      <c r="G338" s="3">
        <v>49</v>
      </c>
      <c r="H338" s="3">
        <v>5</v>
      </c>
    </row>
    <row r="339" spans="1:15">
      <c r="A339" s="3">
        <v>383</v>
      </c>
      <c r="B339" s="3">
        <v>338</v>
      </c>
      <c r="C339" s="3">
        <v>2019</v>
      </c>
      <c r="D339" s="3" t="s">
        <v>34</v>
      </c>
      <c r="E339" s="3" t="s">
        <v>22</v>
      </c>
      <c r="F339" s="3">
        <v>1</v>
      </c>
      <c r="G339" s="3">
        <v>20</v>
      </c>
      <c r="H339" s="3">
        <v>5</v>
      </c>
      <c r="L339" s="3">
        <v>1</v>
      </c>
      <c r="O339" s="3" t="s">
        <v>33</v>
      </c>
    </row>
    <row r="340" spans="1:15">
      <c r="A340" s="3">
        <v>379</v>
      </c>
      <c r="B340" s="3">
        <v>339</v>
      </c>
      <c r="C340" s="3">
        <v>2019</v>
      </c>
      <c r="D340" s="3" t="s">
        <v>29</v>
      </c>
      <c r="E340" s="3" t="s">
        <v>71</v>
      </c>
      <c r="F340" s="3">
        <v>1</v>
      </c>
      <c r="G340" s="3">
        <v>20</v>
      </c>
      <c r="H340" s="3">
        <v>5</v>
      </c>
      <c r="L340" s="3">
        <v>1</v>
      </c>
      <c r="O340" s="3" t="s">
        <v>305</v>
      </c>
    </row>
    <row r="341" spans="1:15">
      <c r="A341" s="3">
        <v>381</v>
      </c>
      <c r="B341" s="3">
        <v>340</v>
      </c>
      <c r="C341" s="3">
        <v>2019</v>
      </c>
      <c r="D341" s="3" t="s">
        <v>29</v>
      </c>
      <c r="E341" s="3" t="s">
        <v>306</v>
      </c>
      <c r="F341" s="3">
        <v>1</v>
      </c>
    </row>
    <row r="342" spans="1:15">
      <c r="A342" s="3">
        <v>375</v>
      </c>
      <c r="B342" s="3">
        <v>341</v>
      </c>
      <c r="C342" s="3">
        <v>2019</v>
      </c>
      <c r="D342" s="3" t="s">
        <v>29</v>
      </c>
      <c r="E342" s="3" t="s">
        <v>58</v>
      </c>
      <c r="F342" s="3">
        <v>1</v>
      </c>
      <c r="G342" s="3">
        <v>9</v>
      </c>
      <c r="H342" s="3">
        <v>5</v>
      </c>
      <c r="L342" s="3">
        <v>1</v>
      </c>
      <c r="O342" s="3" t="s">
        <v>33</v>
      </c>
    </row>
    <row r="343" spans="1:15">
      <c r="A343" s="3">
        <v>382</v>
      </c>
      <c r="B343" s="3">
        <v>342</v>
      </c>
      <c r="C343" s="3">
        <v>2019</v>
      </c>
      <c r="D343" s="3" t="s">
        <v>29</v>
      </c>
      <c r="E343" s="3" t="s">
        <v>59</v>
      </c>
      <c r="F343" s="3">
        <v>7</v>
      </c>
      <c r="G343" s="3">
        <v>50</v>
      </c>
      <c r="H343" s="3">
        <v>4</v>
      </c>
      <c r="O343" s="3" t="s">
        <v>307</v>
      </c>
    </row>
    <row r="344" spans="1:15">
      <c r="A344" s="3">
        <v>384</v>
      </c>
      <c r="B344" s="3">
        <v>343</v>
      </c>
      <c r="C344" s="3">
        <v>2019</v>
      </c>
      <c r="D344" s="3" t="s">
        <v>226</v>
      </c>
      <c r="E344" s="3" t="s">
        <v>226</v>
      </c>
      <c r="F344" s="3">
        <v>11</v>
      </c>
      <c r="G344" s="3">
        <v>47</v>
      </c>
      <c r="H344" s="3">
        <v>4</v>
      </c>
    </row>
    <row r="345" spans="1:15">
      <c r="A345" s="3">
        <v>416</v>
      </c>
      <c r="B345" s="3">
        <v>344</v>
      </c>
      <c r="C345" s="3">
        <v>2020</v>
      </c>
      <c r="D345" s="3" t="s">
        <v>17</v>
      </c>
      <c r="E345" s="3" t="s">
        <v>223</v>
      </c>
      <c r="F345" s="3">
        <v>1</v>
      </c>
      <c r="G345" s="3">
        <v>10</v>
      </c>
      <c r="H345" s="3">
        <v>3</v>
      </c>
      <c r="L345" s="3">
        <v>1</v>
      </c>
    </row>
    <row r="346" spans="1:15">
      <c r="A346" s="3">
        <v>411</v>
      </c>
      <c r="B346" s="3">
        <v>345</v>
      </c>
      <c r="C346" s="3">
        <v>2020</v>
      </c>
      <c r="D346" s="3" t="s">
        <v>17</v>
      </c>
      <c r="E346" s="3" t="s">
        <v>30</v>
      </c>
      <c r="F346" s="3">
        <v>1</v>
      </c>
      <c r="G346" s="3">
        <v>24</v>
      </c>
      <c r="H346" s="3">
        <v>3</v>
      </c>
      <c r="L346" s="3">
        <v>1</v>
      </c>
    </row>
    <row r="347" spans="1:15">
      <c r="A347" s="3">
        <v>413</v>
      </c>
      <c r="B347" s="3">
        <v>346</v>
      </c>
      <c r="C347" s="3">
        <v>2020</v>
      </c>
      <c r="D347" s="3" t="s">
        <v>40</v>
      </c>
      <c r="E347" s="3" t="s">
        <v>293</v>
      </c>
      <c r="F347" s="3">
        <v>2</v>
      </c>
      <c r="G347" s="3">
        <v>7</v>
      </c>
      <c r="H347" s="3">
        <v>4</v>
      </c>
      <c r="L347" s="3">
        <v>2</v>
      </c>
      <c r="M347" s="3">
        <v>1</v>
      </c>
    </row>
    <row r="348" spans="1:15">
      <c r="A348" s="3">
        <v>408</v>
      </c>
      <c r="B348" s="3">
        <v>347</v>
      </c>
      <c r="C348" s="3">
        <v>2020</v>
      </c>
      <c r="D348" s="3" t="s">
        <v>40</v>
      </c>
      <c r="E348" s="3" t="s">
        <v>113</v>
      </c>
      <c r="F348" s="3">
        <v>1</v>
      </c>
      <c r="G348" s="3">
        <v>10</v>
      </c>
      <c r="H348" s="3">
        <v>3</v>
      </c>
      <c r="L348" s="3">
        <v>1</v>
      </c>
      <c r="O348" s="3" t="s">
        <v>316</v>
      </c>
    </row>
    <row r="349" spans="1:15">
      <c r="A349" s="3">
        <v>415</v>
      </c>
      <c r="B349" s="3">
        <v>348</v>
      </c>
      <c r="C349" s="3">
        <v>2020</v>
      </c>
      <c r="D349" s="3" t="s">
        <v>34</v>
      </c>
      <c r="E349" s="3" t="s">
        <v>20</v>
      </c>
      <c r="F349" s="3">
        <v>3</v>
      </c>
      <c r="G349" s="3">
        <v>29</v>
      </c>
      <c r="H349" s="3">
        <v>4</v>
      </c>
      <c r="L349" s="3">
        <v>1</v>
      </c>
    </row>
    <row r="350" spans="1:15">
      <c r="A350" s="3">
        <v>409</v>
      </c>
      <c r="B350" s="3">
        <v>349</v>
      </c>
      <c r="C350" s="3">
        <v>2020</v>
      </c>
      <c r="D350" s="3" t="s">
        <v>29</v>
      </c>
      <c r="E350" s="3" t="s">
        <v>246</v>
      </c>
      <c r="F350" s="3">
        <v>1</v>
      </c>
      <c r="G350" s="3">
        <v>11</v>
      </c>
      <c r="H350" s="3">
        <v>4</v>
      </c>
    </row>
    <row r="351" spans="1:15">
      <c r="A351" s="3">
        <v>418</v>
      </c>
      <c r="B351" s="3">
        <v>350</v>
      </c>
      <c r="C351" s="3">
        <v>2020</v>
      </c>
      <c r="D351" s="3" t="s">
        <v>29</v>
      </c>
      <c r="E351" s="3" t="s">
        <v>77</v>
      </c>
      <c r="F351" s="3">
        <v>1</v>
      </c>
      <c r="G351" s="3">
        <v>23</v>
      </c>
      <c r="H351" s="3">
        <v>2</v>
      </c>
      <c r="I351" s="3">
        <v>1</v>
      </c>
      <c r="L351" s="3">
        <v>1</v>
      </c>
      <c r="M351" s="3">
        <v>1</v>
      </c>
      <c r="O351" s="3" t="s">
        <v>317</v>
      </c>
    </row>
    <row r="352" spans="1:15">
      <c r="A352" s="3">
        <v>417</v>
      </c>
      <c r="B352" s="3">
        <v>351</v>
      </c>
      <c r="C352" s="3">
        <v>2020</v>
      </c>
      <c r="D352" s="3" t="s">
        <v>29</v>
      </c>
      <c r="E352" s="3" t="s">
        <v>58</v>
      </c>
      <c r="F352" s="3">
        <v>2</v>
      </c>
      <c r="G352" s="3">
        <v>34</v>
      </c>
      <c r="H352" s="3">
        <v>4</v>
      </c>
      <c r="L352" s="3">
        <v>2</v>
      </c>
      <c r="M352" s="3">
        <v>2</v>
      </c>
    </row>
    <row r="353" spans="1:15">
      <c r="A353" s="3">
        <v>410</v>
      </c>
      <c r="B353" s="3">
        <v>352</v>
      </c>
      <c r="C353" s="3">
        <v>2020</v>
      </c>
      <c r="D353" s="3" t="s">
        <v>29</v>
      </c>
      <c r="E353" s="3" t="s">
        <v>22</v>
      </c>
      <c r="F353" s="3">
        <v>1</v>
      </c>
      <c r="G353" s="3">
        <v>51</v>
      </c>
      <c r="H353" s="3">
        <v>4</v>
      </c>
      <c r="L353" s="3">
        <v>1</v>
      </c>
    </row>
    <row r="354" spans="1:15">
      <c r="A354" s="3">
        <v>414</v>
      </c>
      <c r="B354" s="3">
        <v>353</v>
      </c>
      <c r="C354" s="3">
        <v>2020</v>
      </c>
      <c r="D354" s="3" t="s">
        <v>29</v>
      </c>
      <c r="E354" s="3" t="s">
        <v>20</v>
      </c>
      <c r="F354" s="3">
        <v>4</v>
      </c>
      <c r="G354" s="3">
        <v>15</v>
      </c>
      <c r="H354" s="3">
        <v>3</v>
      </c>
      <c r="L354" s="3">
        <v>3</v>
      </c>
    </row>
    <row r="355" spans="1:15">
      <c r="A355" s="3">
        <v>412</v>
      </c>
      <c r="B355" s="3">
        <v>354</v>
      </c>
      <c r="C355" s="3">
        <v>2020</v>
      </c>
      <c r="D355" s="3" t="s">
        <v>226</v>
      </c>
      <c r="E355" s="3" t="s">
        <v>226</v>
      </c>
      <c r="F355" s="3">
        <v>16</v>
      </c>
      <c r="G355" s="3">
        <v>30</v>
      </c>
      <c r="H355" s="3">
        <v>2</v>
      </c>
      <c r="L355" s="3">
        <v>16</v>
      </c>
    </row>
    <row r="356" spans="1:15">
      <c r="A356" s="3">
        <v>469</v>
      </c>
      <c r="B356" s="3">
        <v>355</v>
      </c>
      <c r="C356" s="3">
        <v>2021</v>
      </c>
      <c r="D356" s="3" t="s">
        <v>17</v>
      </c>
      <c r="E356" s="3" t="s">
        <v>217</v>
      </c>
      <c r="F356" s="3">
        <v>1</v>
      </c>
      <c r="G356" s="3">
        <v>9</v>
      </c>
      <c r="H356" s="3">
        <v>4</v>
      </c>
      <c r="I356" s="3">
        <v>1</v>
      </c>
      <c r="O356" s="3" t="s">
        <v>340</v>
      </c>
    </row>
    <row r="357" spans="1:15">
      <c r="A357" s="3">
        <v>471</v>
      </c>
      <c r="B357" s="3">
        <v>356</v>
      </c>
      <c r="C357" s="3">
        <v>2021</v>
      </c>
      <c r="D357" s="3" t="s">
        <v>32</v>
      </c>
      <c r="E357" s="3" t="s">
        <v>202</v>
      </c>
      <c r="F357" s="3">
        <v>1</v>
      </c>
      <c r="G357" s="3">
        <v>46</v>
      </c>
      <c r="H357" s="3">
        <v>2</v>
      </c>
      <c r="J357" s="3">
        <v>1</v>
      </c>
      <c r="O357" s="3" t="s">
        <v>342</v>
      </c>
    </row>
    <row r="358" spans="1:15">
      <c r="A358" s="3">
        <v>470</v>
      </c>
      <c r="B358" s="3">
        <v>357</v>
      </c>
      <c r="C358" s="3">
        <v>2021</v>
      </c>
      <c r="D358" s="3" t="s">
        <v>32</v>
      </c>
      <c r="E358" s="3" t="s">
        <v>113</v>
      </c>
      <c r="F358" s="3">
        <v>1</v>
      </c>
      <c r="G358" s="3">
        <v>12</v>
      </c>
      <c r="H358" s="3">
        <v>4</v>
      </c>
      <c r="I358" s="3">
        <v>1</v>
      </c>
      <c r="O358" s="3" t="s">
        <v>341</v>
      </c>
    </row>
    <row r="359" spans="1:15">
      <c r="A359" s="3">
        <v>468</v>
      </c>
      <c r="B359" s="3">
        <v>358</v>
      </c>
      <c r="C359" s="3">
        <v>2021</v>
      </c>
      <c r="D359" s="3" t="s">
        <v>337</v>
      </c>
      <c r="E359" s="3" t="s">
        <v>338</v>
      </c>
      <c r="F359" s="3">
        <v>1</v>
      </c>
      <c r="G359" s="3">
        <v>5</v>
      </c>
      <c r="H359" s="3">
        <v>5</v>
      </c>
      <c r="M359" s="3">
        <v>1</v>
      </c>
      <c r="O359" s="3" t="s">
        <v>339</v>
      </c>
    </row>
    <row r="360" spans="1:15">
      <c r="A360" s="3">
        <v>467</v>
      </c>
      <c r="B360" s="3">
        <v>359</v>
      </c>
      <c r="C360" s="3">
        <v>2021</v>
      </c>
      <c r="D360" s="3" t="s">
        <v>34</v>
      </c>
      <c r="E360" s="3" t="s">
        <v>336</v>
      </c>
      <c r="F360" s="3">
        <v>1</v>
      </c>
      <c r="G360" s="3">
        <v>11</v>
      </c>
      <c r="H360" s="3">
        <v>4</v>
      </c>
      <c r="M360" s="3">
        <v>1</v>
      </c>
    </row>
    <row r="361" spans="1:15">
      <c r="A361" s="3">
        <v>473</v>
      </c>
      <c r="B361" s="3">
        <v>360</v>
      </c>
      <c r="C361" s="3">
        <v>2021</v>
      </c>
      <c r="D361" s="3" t="s">
        <v>344</v>
      </c>
      <c r="E361" s="3" t="s">
        <v>20</v>
      </c>
      <c r="F361" s="3">
        <v>1</v>
      </c>
      <c r="G361" s="3">
        <v>1</v>
      </c>
      <c r="L361" s="3">
        <v>1</v>
      </c>
      <c r="O361" s="3" t="s">
        <v>345</v>
      </c>
    </row>
    <row r="362" spans="1:15">
      <c r="A362" s="3">
        <v>472</v>
      </c>
      <c r="B362" s="3">
        <v>361</v>
      </c>
      <c r="C362" s="3">
        <v>2021</v>
      </c>
      <c r="D362" s="3" t="s">
        <v>226</v>
      </c>
      <c r="E362" s="3" t="s">
        <v>226</v>
      </c>
      <c r="F362" s="3">
        <v>14</v>
      </c>
      <c r="G362" s="3">
        <v>47</v>
      </c>
      <c r="H362" s="3">
        <v>4</v>
      </c>
      <c r="I362" s="3">
        <v>3</v>
      </c>
      <c r="K362" s="3">
        <v>2</v>
      </c>
      <c r="M362" s="3">
        <v>5</v>
      </c>
      <c r="O362" s="3" t="s">
        <v>343</v>
      </c>
    </row>
    <row r="363" spans="1:15">
      <c r="A363" s="3">
        <v>486</v>
      </c>
      <c r="B363" s="3">
        <v>362</v>
      </c>
      <c r="C363" s="3">
        <v>2022</v>
      </c>
      <c r="D363" s="3" t="s">
        <v>351</v>
      </c>
      <c r="E363" s="3" t="s">
        <v>352</v>
      </c>
      <c r="F363" s="3">
        <v>1</v>
      </c>
      <c r="G363" s="3">
        <v>30</v>
      </c>
      <c r="H363" s="3">
        <v>5</v>
      </c>
    </row>
    <row r="364" spans="1:15">
      <c r="A364" s="3">
        <v>485</v>
      </c>
      <c r="B364" s="3">
        <v>363</v>
      </c>
      <c r="C364" s="3">
        <v>2022</v>
      </c>
      <c r="D364" s="3" t="s">
        <v>351</v>
      </c>
      <c r="E364" s="3" t="s">
        <v>336</v>
      </c>
      <c r="F364" s="3">
        <v>1</v>
      </c>
      <c r="G364" s="3">
        <v>29</v>
      </c>
      <c r="H364" s="3">
        <v>4</v>
      </c>
    </row>
    <row r="365" spans="1:15">
      <c r="A365" s="3">
        <v>481</v>
      </c>
      <c r="B365" s="3">
        <v>364</v>
      </c>
      <c r="C365" s="3">
        <v>2022</v>
      </c>
      <c r="D365" s="3" t="s">
        <v>32</v>
      </c>
      <c r="E365" s="3" t="s">
        <v>69</v>
      </c>
      <c r="F365" s="3">
        <v>1</v>
      </c>
      <c r="G365" s="3">
        <v>20</v>
      </c>
      <c r="H365" s="3">
        <v>5</v>
      </c>
      <c r="I365" s="3">
        <v>1</v>
      </c>
    </row>
    <row r="366" spans="1:15">
      <c r="A366" s="3">
        <v>480</v>
      </c>
      <c r="B366" s="3">
        <v>365</v>
      </c>
      <c r="C366" s="3">
        <v>2022</v>
      </c>
      <c r="D366" s="3" t="s">
        <v>40</v>
      </c>
      <c r="E366" s="3" t="s">
        <v>113</v>
      </c>
      <c r="F366" s="3">
        <v>1</v>
      </c>
      <c r="G366" s="3">
        <v>8</v>
      </c>
      <c r="H366" s="3">
        <v>5</v>
      </c>
    </row>
    <row r="367" spans="1:15">
      <c r="A367" s="3">
        <v>487</v>
      </c>
      <c r="B367" s="3">
        <v>366</v>
      </c>
      <c r="C367" s="3">
        <v>2022</v>
      </c>
      <c r="D367" s="3" t="s">
        <v>353</v>
      </c>
      <c r="E367" s="3" t="s">
        <v>354</v>
      </c>
      <c r="F367" s="3">
        <v>1</v>
      </c>
    </row>
    <row r="368" spans="1:15">
      <c r="A368" s="3">
        <v>482</v>
      </c>
      <c r="B368" s="3">
        <v>367</v>
      </c>
      <c r="C368" s="3">
        <v>2022</v>
      </c>
      <c r="D368" s="3" t="s">
        <v>29</v>
      </c>
      <c r="E368" s="3" t="s">
        <v>59</v>
      </c>
      <c r="F368" s="3">
        <v>4</v>
      </c>
      <c r="G368" s="3">
        <v>15</v>
      </c>
      <c r="O368" s="3" t="s">
        <v>350</v>
      </c>
    </row>
    <row r="369" spans="1:15">
      <c r="A369" s="3">
        <v>484</v>
      </c>
      <c r="B369" s="3">
        <v>368</v>
      </c>
      <c r="C369" s="3">
        <v>2022</v>
      </c>
      <c r="D369" s="3" t="s">
        <v>226</v>
      </c>
      <c r="E369" s="3" t="s">
        <v>86</v>
      </c>
      <c r="F369" s="3">
        <v>2</v>
      </c>
      <c r="G369" s="3">
        <v>6</v>
      </c>
      <c r="H369" s="3">
        <v>4</v>
      </c>
      <c r="K369" s="3">
        <v>1</v>
      </c>
    </row>
    <row r="370" spans="1:15">
      <c r="A370" s="3">
        <v>483</v>
      </c>
      <c r="B370" s="3">
        <v>369</v>
      </c>
      <c r="C370" s="3">
        <v>2022</v>
      </c>
      <c r="D370" s="3" t="s">
        <v>226</v>
      </c>
      <c r="E370" s="3" t="s">
        <v>226</v>
      </c>
      <c r="F370" s="3">
        <v>23</v>
      </c>
      <c r="G370" s="3">
        <v>57</v>
      </c>
      <c r="H370" s="3">
        <v>4</v>
      </c>
    </row>
    <row r="371" spans="1:15">
      <c r="A371" s="3">
        <v>316</v>
      </c>
      <c r="B371" s="3">
        <v>370</v>
      </c>
      <c r="C371" s="3">
        <v>2023</v>
      </c>
      <c r="D371" s="3" t="s">
        <v>17</v>
      </c>
      <c r="E371" s="3" t="s">
        <v>273</v>
      </c>
      <c r="F371" s="3">
        <v>1</v>
      </c>
      <c r="G371" s="3">
        <v>14</v>
      </c>
      <c r="H371" s="3">
        <v>5</v>
      </c>
    </row>
    <row r="372" spans="1:15">
      <c r="A372" s="3">
        <v>320</v>
      </c>
      <c r="B372" s="3">
        <v>371</v>
      </c>
      <c r="C372" s="3">
        <v>2023</v>
      </c>
      <c r="D372" s="3" t="s">
        <v>17</v>
      </c>
      <c r="E372" s="3" t="s">
        <v>139</v>
      </c>
      <c r="F372" s="3">
        <v>1</v>
      </c>
      <c r="G372" s="3">
        <v>3</v>
      </c>
    </row>
    <row r="373" spans="1:15">
      <c r="A373" s="3">
        <v>318</v>
      </c>
      <c r="B373" s="3">
        <v>372</v>
      </c>
      <c r="C373" s="3">
        <v>2023</v>
      </c>
      <c r="D373" s="3" t="s">
        <v>32</v>
      </c>
      <c r="E373" s="3" t="s">
        <v>52</v>
      </c>
      <c r="F373" s="3">
        <v>1</v>
      </c>
      <c r="G373" s="3">
        <v>37</v>
      </c>
      <c r="H373" s="3">
        <v>5</v>
      </c>
      <c r="K373" s="3">
        <v>1</v>
      </c>
    </row>
    <row r="374" spans="1:15">
      <c r="A374" s="3">
        <v>319</v>
      </c>
      <c r="B374" s="3">
        <v>373</v>
      </c>
      <c r="C374" s="3">
        <v>2023</v>
      </c>
      <c r="D374" s="3" t="s">
        <v>34</v>
      </c>
      <c r="E374" s="3" t="s">
        <v>106</v>
      </c>
      <c r="F374" s="3">
        <v>1</v>
      </c>
      <c r="G374" s="3">
        <v>5</v>
      </c>
    </row>
    <row r="375" spans="1:15">
      <c r="A375" s="3">
        <v>314</v>
      </c>
      <c r="B375" s="3">
        <v>374</v>
      </c>
      <c r="C375" s="3">
        <v>2023</v>
      </c>
      <c r="D375" s="3" t="s">
        <v>29</v>
      </c>
      <c r="E375" s="3" t="s">
        <v>58</v>
      </c>
      <c r="F375" s="3">
        <v>1</v>
      </c>
      <c r="G375" s="3">
        <v>5</v>
      </c>
      <c r="H375" s="3">
        <v>5</v>
      </c>
    </row>
    <row r="376" spans="1:15">
      <c r="A376" s="3">
        <v>315</v>
      </c>
      <c r="B376" s="3">
        <v>375</v>
      </c>
      <c r="C376" s="3">
        <v>2023</v>
      </c>
      <c r="D376" s="3" t="s">
        <v>29</v>
      </c>
      <c r="E376" s="3" t="s">
        <v>22</v>
      </c>
      <c r="F376" s="3">
        <v>1</v>
      </c>
      <c r="G376" s="3">
        <v>9</v>
      </c>
      <c r="H376" s="3">
        <v>5</v>
      </c>
    </row>
    <row r="377" spans="1:15">
      <c r="A377" s="3">
        <v>317</v>
      </c>
      <c r="B377" s="3">
        <v>376</v>
      </c>
      <c r="C377" s="3">
        <v>2023</v>
      </c>
      <c r="D377" s="3" t="s">
        <v>226</v>
      </c>
      <c r="E377" s="3" t="s">
        <v>226</v>
      </c>
      <c r="F377" s="3">
        <v>22</v>
      </c>
      <c r="G377" s="3">
        <v>47</v>
      </c>
      <c r="H377" s="3">
        <v>4</v>
      </c>
      <c r="M377" s="3">
        <v>2</v>
      </c>
      <c r="N377" s="3">
        <v>2</v>
      </c>
      <c r="O377" s="3" t="s">
        <v>274</v>
      </c>
    </row>
    <row r="378" spans="1:15">
      <c r="A378" s="3">
        <v>513</v>
      </c>
      <c r="B378" s="3">
        <v>377</v>
      </c>
      <c r="C378" s="3">
        <v>2024</v>
      </c>
      <c r="D378" s="3" t="s">
        <v>17</v>
      </c>
      <c r="E378" s="3" t="s">
        <v>69</v>
      </c>
      <c r="F378" s="3">
        <v>1</v>
      </c>
      <c r="G378" s="3">
        <v>22</v>
      </c>
      <c r="H378" s="3">
        <v>5</v>
      </c>
    </row>
    <row r="379" spans="1:15">
      <c r="A379" s="3">
        <v>512</v>
      </c>
      <c r="B379" s="3">
        <v>378</v>
      </c>
      <c r="C379" s="3">
        <v>2024</v>
      </c>
      <c r="D379" s="3" t="s">
        <v>32</v>
      </c>
      <c r="E379" s="3" t="s">
        <v>69</v>
      </c>
      <c r="F379" s="3">
        <v>1</v>
      </c>
      <c r="G379" s="3">
        <v>5</v>
      </c>
      <c r="H379" s="3">
        <v>4</v>
      </c>
    </row>
    <row r="380" spans="1:15">
      <c r="A380" s="3">
        <v>511</v>
      </c>
      <c r="B380" s="3">
        <v>379</v>
      </c>
      <c r="C380" s="3">
        <v>2024</v>
      </c>
      <c r="D380" s="3" t="s">
        <v>29</v>
      </c>
      <c r="E380" s="3" t="s">
        <v>113</v>
      </c>
      <c r="F380" s="3">
        <v>1</v>
      </c>
      <c r="G380" s="3">
        <v>5</v>
      </c>
      <c r="H380" s="3">
        <v>5</v>
      </c>
    </row>
    <row r="381" spans="1:15">
      <c r="A381" s="3">
        <v>510</v>
      </c>
      <c r="B381" s="3">
        <v>380</v>
      </c>
      <c r="C381" s="3">
        <v>2024</v>
      </c>
      <c r="D381" s="3" t="s">
        <v>226</v>
      </c>
      <c r="E381" s="3" t="s">
        <v>85</v>
      </c>
      <c r="F381" s="3">
        <v>2</v>
      </c>
      <c r="G381" s="3">
        <v>9</v>
      </c>
      <c r="H381" s="3">
        <v>4</v>
      </c>
      <c r="K381" s="3">
        <v>1</v>
      </c>
      <c r="M381" s="3">
        <v>1</v>
      </c>
    </row>
    <row r="382" spans="1:15">
      <c r="A382" s="3">
        <v>509</v>
      </c>
      <c r="B382" s="3">
        <v>381</v>
      </c>
      <c r="C382" s="3">
        <v>2024</v>
      </c>
      <c r="D382" s="3" t="s">
        <v>226</v>
      </c>
      <c r="E382" s="3" t="s">
        <v>226</v>
      </c>
      <c r="F382" s="3">
        <v>15</v>
      </c>
      <c r="G382" s="3">
        <v>30</v>
      </c>
      <c r="H382" s="3">
        <v>3</v>
      </c>
      <c r="K382" s="3">
        <v>2</v>
      </c>
    </row>
    <row r="383" spans="1:15">
      <c r="A383" s="3">
        <v>92</v>
      </c>
      <c r="B383" s="3">
        <v>382</v>
      </c>
      <c r="C383" s="3">
        <v>2026</v>
      </c>
      <c r="D383" s="3" t="s">
        <v>34</v>
      </c>
      <c r="E383" s="3" t="s">
        <v>106</v>
      </c>
      <c r="F383" s="3" t="s">
        <v>107</v>
      </c>
      <c r="G383" s="3">
        <v>5</v>
      </c>
      <c r="H383" s="3">
        <v>4</v>
      </c>
      <c r="O383" s="3" t="s">
        <v>108</v>
      </c>
    </row>
    <row r="384" spans="1:15">
      <c r="A384" s="3">
        <v>93</v>
      </c>
      <c r="B384" s="3">
        <v>383</v>
      </c>
      <c r="C384" s="3">
        <v>2026</v>
      </c>
      <c r="D384" s="3" t="s">
        <v>226</v>
      </c>
      <c r="E384" s="3" t="s">
        <v>104</v>
      </c>
      <c r="F384" s="3">
        <v>12</v>
      </c>
      <c r="G384" s="3">
        <v>84</v>
      </c>
      <c r="O384" s="3" t="s">
        <v>105</v>
      </c>
    </row>
    <row r="385" spans="1:15">
      <c r="A385" s="3">
        <v>145</v>
      </c>
      <c r="B385" s="3">
        <v>384</v>
      </c>
      <c r="C385" s="3">
        <v>2027</v>
      </c>
      <c r="D385" s="3" t="s">
        <v>17</v>
      </c>
      <c r="E385" s="3" t="s">
        <v>159</v>
      </c>
      <c r="F385" s="3">
        <v>1</v>
      </c>
      <c r="G385" s="3">
        <v>9</v>
      </c>
      <c r="H385" s="3">
        <v>4</v>
      </c>
      <c r="K385" s="3">
        <v>1</v>
      </c>
      <c r="O385" s="3" t="s">
        <v>160</v>
      </c>
    </row>
    <row r="386" spans="1:15">
      <c r="A386" s="3">
        <v>142</v>
      </c>
      <c r="B386" s="3">
        <v>385</v>
      </c>
      <c r="C386" s="3">
        <v>2027</v>
      </c>
      <c r="D386" s="3" t="s">
        <v>34</v>
      </c>
      <c r="E386" s="3" t="s">
        <v>155</v>
      </c>
      <c r="F386" s="3">
        <v>1</v>
      </c>
      <c r="G386" s="3">
        <v>18</v>
      </c>
      <c r="H386" s="3">
        <v>5</v>
      </c>
      <c r="O386" s="3" t="s">
        <v>156</v>
      </c>
    </row>
    <row r="387" spans="1:15">
      <c r="A387" s="3">
        <v>143</v>
      </c>
      <c r="B387" s="3">
        <v>386</v>
      </c>
      <c r="C387" s="3">
        <v>2027</v>
      </c>
      <c r="D387" s="3" t="s">
        <v>29</v>
      </c>
      <c r="E387" s="3" t="s">
        <v>157</v>
      </c>
      <c r="F387" s="3">
        <v>1</v>
      </c>
      <c r="G387" s="3">
        <v>9</v>
      </c>
      <c r="H387" s="3">
        <v>4</v>
      </c>
    </row>
    <row r="388" spans="1:15">
      <c r="A388" s="3">
        <v>144</v>
      </c>
      <c r="B388" s="3">
        <v>387</v>
      </c>
      <c r="C388" s="3">
        <v>2027</v>
      </c>
      <c r="D388" s="3" t="s">
        <v>29</v>
      </c>
      <c r="E388" s="3" t="s">
        <v>22</v>
      </c>
      <c r="F388" s="3">
        <v>2</v>
      </c>
      <c r="G388" s="3">
        <v>13</v>
      </c>
      <c r="H388" s="3">
        <v>5</v>
      </c>
      <c r="K388" s="3">
        <v>1</v>
      </c>
      <c r="L388" s="3">
        <v>1</v>
      </c>
      <c r="O388" s="3" t="s">
        <v>158</v>
      </c>
    </row>
    <row r="389" spans="1:15">
      <c r="A389" s="3">
        <v>146</v>
      </c>
      <c r="B389" s="3">
        <v>388</v>
      </c>
      <c r="C389" s="3">
        <v>2027</v>
      </c>
      <c r="D389" s="3" t="s">
        <v>226</v>
      </c>
      <c r="E389" s="3" t="s">
        <v>104</v>
      </c>
      <c r="F389" s="3">
        <v>28</v>
      </c>
      <c r="G389" s="3">
        <v>137</v>
      </c>
      <c r="H389" s="3" t="s">
        <v>161</v>
      </c>
    </row>
    <row r="390" spans="1:15">
      <c r="A390" s="3">
        <v>517</v>
      </c>
      <c r="B390" s="3">
        <v>389</v>
      </c>
      <c r="C390" s="3">
        <v>2028</v>
      </c>
      <c r="D390" s="3" t="s">
        <v>17</v>
      </c>
      <c r="E390" s="3" t="s">
        <v>69</v>
      </c>
      <c r="F390" s="3">
        <v>1</v>
      </c>
      <c r="G390" s="3">
        <v>14</v>
      </c>
      <c r="H390" s="3">
        <v>4</v>
      </c>
      <c r="L390" s="3">
        <v>1</v>
      </c>
    </row>
    <row r="391" spans="1:15">
      <c r="A391" s="3">
        <v>516</v>
      </c>
      <c r="B391" s="3">
        <v>390</v>
      </c>
      <c r="C391" s="3">
        <v>2028</v>
      </c>
      <c r="D391" s="3" t="s">
        <v>17</v>
      </c>
      <c r="E391" s="3" t="s">
        <v>58</v>
      </c>
      <c r="F391" s="3">
        <v>1</v>
      </c>
      <c r="G391" s="3">
        <v>47</v>
      </c>
      <c r="H391" s="3">
        <v>4</v>
      </c>
      <c r="I391" s="3">
        <v>1</v>
      </c>
      <c r="L391" s="3">
        <v>1</v>
      </c>
    </row>
    <row r="392" spans="1:15">
      <c r="A392" s="3">
        <v>515</v>
      </c>
      <c r="B392" s="3">
        <v>391</v>
      </c>
      <c r="C392" s="3">
        <v>2028</v>
      </c>
      <c r="D392" s="3" t="s">
        <v>40</v>
      </c>
      <c r="E392" s="3" t="s">
        <v>282</v>
      </c>
      <c r="F392" s="3">
        <v>4</v>
      </c>
      <c r="G392" s="3">
        <v>7</v>
      </c>
      <c r="H392" s="3">
        <v>4</v>
      </c>
      <c r="I392" s="3">
        <v>1</v>
      </c>
      <c r="L392" s="3">
        <v>4</v>
      </c>
    </row>
    <row r="393" spans="1:15">
      <c r="A393" s="3">
        <v>514</v>
      </c>
      <c r="B393" s="3">
        <v>392</v>
      </c>
      <c r="C393" s="3">
        <v>2028</v>
      </c>
      <c r="D393" s="3" t="s">
        <v>226</v>
      </c>
      <c r="E393" s="3" t="s">
        <v>226</v>
      </c>
      <c r="F393" s="3">
        <v>13</v>
      </c>
      <c r="G393" s="3">
        <v>28</v>
      </c>
      <c r="H393" s="3">
        <v>3</v>
      </c>
      <c r="L393" s="3">
        <v>13</v>
      </c>
    </row>
    <row r="394" spans="1:15">
      <c r="A394" s="3">
        <v>448</v>
      </c>
      <c r="B394" s="3">
        <v>393</v>
      </c>
      <c r="C394" s="3">
        <v>2029</v>
      </c>
      <c r="D394" s="3" t="s">
        <v>17</v>
      </c>
      <c r="E394" s="3" t="s">
        <v>77</v>
      </c>
      <c r="F394" s="3">
        <v>1</v>
      </c>
      <c r="G394" s="3">
        <v>18</v>
      </c>
      <c r="H394" s="3">
        <v>4</v>
      </c>
      <c r="I394" s="3">
        <v>1</v>
      </c>
      <c r="L394" s="3">
        <v>1</v>
      </c>
      <c r="O394" s="3" t="s">
        <v>329</v>
      </c>
    </row>
    <row r="395" spans="1:15">
      <c r="A395" s="3">
        <v>450</v>
      </c>
      <c r="B395" s="3">
        <v>394</v>
      </c>
      <c r="C395" s="3">
        <v>2029</v>
      </c>
      <c r="D395" s="3" t="s">
        <v>17</v>
      </c>
      <c r="E395" s="3" t="s">
        <v>77</v>
      </c>
      <c r="F395" s="3">
        <v>1</v>
      </c>
      <c r="G395" s="3">
        <v>8</v>
      </c>
      <c r="H395" s="3">
        <v>4</v>
      </c>
      <c r="L395" s="3">
        <v>1</v>
      </c>
    </row>
    <row r="396" spans="1:15">
      <c r="A396" s="3">
        <v>451</v>
      </c>
      <c r="B396" s="3">
        <v>395</v>
      </c>
      <c r="C396" s="3">
        <v>2029</v>
      </c>
      <c r="D396" s="3" t="s">
        <v>17</v>
      </c>
      <c r="E396" s="3" t="s">
        <v>22</v>
      </c>
      <c r="F396" s="3">
        <v>2</v>
      </c>
      <c r="G396" s="3">
        <v>17</v>
      </c>
      <c r="H396" s="3">
        <v>4</v>
      </c>
      <c r="L396" s="3">
        <v>2</v>
      </c>
    </row>
    <row r="397" spans="1:15">
      <c r="A397" s="3">
        <v>444</v>
      </c>
      <c r="B397" s="3">
        <v>396</v>
      </c>
      <c r="C397" s="3">
        <v>2029</v>
      </c>
      <c r="D397" s="3" t="s">
        <v>32</v>
      </c>
      <c r="E397" s="3" t="s">
        <v>326</v>
      </c>
      <c r="F397" s="3">
        <v>1</v>
      </c>
      <c r="G397" s="3">
        <v>5</v>
      </c>
      <c r="H397" s="3">
        <v>2</v>
      </c>
      <c r="L397" s="3">
        <v>1</v>
      </c>
      <c r="O397" s="3" t="s">
        <v>327</v>
      </c>
    </row>
    <row r="398" spans="1:15">
      <c r="A398" s="3">
        <v>452</v>
      </c>
      <c r="B398" s="3">
        <v>397</v>
      </c>
      <c r="C398" s="3">
        <v>2029</v>
      </c>
      <c r="D398" s="3" t="s">
        <v>32</v>
      </c>
      <c r="E398" s="3" t="s">
        <v>22</v>
      </c>
      <c r="F398" s="3">
        <v>1</v>
      </c>
      <c r="G398" s="3">
        <v>40</v>
      </c>
      <c r="H398" s="3">
        <v>5</v>
      </c>
      <c r="L398" s="3">
        <v>1</v>
      </c>
    </row>
    <row r="399" spans="1:15">
      <c r="A399" s="3">
        <v>455</v>
      </c>
      <c r="B399" s="3">
        <v>398</v>
      </c>
      <c r="C399" s="3">
        <v>2029</v>
      </c>
      <c r="D399" s="3" t="s">
        <v>32</v>
      </c>
      <c r="E399" s="3" t="s">
        <v>113</v>
      </c>
      <c r="F399" s="3">
        <v>1</v>
      </c>
      <c r="G399" s="3">
        <v>13</v>
      </c>
      <c r="H399" s="3">
        <v>4</v>
      </c>
      <c r="L399" s="3">
        <v>1</v>
      </c>
    </row>
    <row r="400" spans="1:15">
      <c r="A400" s="3">
        <v>454</v>
      </c>
      <c r="B400" s="3">
        <v>399</v>
      </c>
      <c r="C400" s="3">
        <v>2029</v>
      </c>
      <c r="D400" s="3" t="s">
        <v>40</v>
      </c>
      <c r="E400" s="3" t="s">
        <v>244</v>
      </c>
      <c r="F400" s="3">
        <v>1</v>
      </c>
      <c r="G400" s="3">
        <v>3</v>
      </c>
      <c r="H400" s="3">
        <v>4</v>
      </c>
      <c r="L400" s="3">
        <v>1</v>
      </c>
    </row>
    <row r="401" spans="1:15">
      <c r="A401" s="3">
        <v>457</v>
      </c>
      <c r="B401" s="3">
        <v>400</v>
      </c>
      <c r="C401" s="3">
        <v>2029</v>
      </c>
      <c r="D401" s="3" t="s">
        <v>40</v>
      </c>
      <c r="E401" s="3" t="s">
        <v>85</v>
      </c>
      <c r="F401" s="3">
        <v>1</v>
      </c>
      <c r="G401" s="3">
        <v>9</v>
      </c>
      <c r="H401" s="3">
        <v>4</v>
      </c>
      <c r="L401" s="3">
        <v>1</v>
      </c>
    </row>
    <row r="402" spans="1:15">
      <c r="A402" s="3">
        <v>445</v>
      </c>
      <c r="B402" s="3">
        <v>401</v>
      </c>
      <c r="C402" s="3">
        <v>2029</v>
      </c>
      <c r="D402" s="3" t="s">
        <v>29</v>
      </c>
      <c r="E402" s="3" t="s">
        <v>71</v>
      </c>
      <c r="F402" s="3">
        <v>2</v>
      </c>
      <c r="G402" s="3">
        <v>29</v>
      </c>
      <c r="H402" s="3">
        <v>4</v>
      </c>
      <c r="L402" s="3">
        <v>2</v>
      </c>
    </row>
    <row r="403" spans="1:15">
      <c r="A403" s="3">
        <v>449</v>
      </c>
      <c r="B403" s="3">
        <v>402</v>
      </c>
      <c r="C403" s="3">
        <v>2029</v>
      </c>
      <c r="D403" s="3" t="s">
        <v>29</v>
      </c>
      <c r="E403" s="3" t="s">
        <v>71</v>
      </c>
      <c r="F403" s="3">
        <v>1</v>
      </c>
      <c r="G403" s="3">
        <v>13</v>
      </c>
      <c r="H403" s="3">
        <v>4</v>
      </c>
      <c r="L403" s="3">
        <v>1</v>
      </c>
    </row>
    <row r="404" spans="1:15">
      <c r="A404" s="3">
        <v>453</v>
      </c>
      <c r="B404" s="3">
        <v>403</v>
      </c>
      <c r="C404" s="3">
        <v>2029</v>
      </c>
      <c r="D404" s="3" t="s">
        <v>29</v>
      </c>
      <c r="E404" s="3" t="s">
        <v>71</v>
      </c>
      <c r="F404" s="3">
        <v>1</v>
      </c>
      <c r="G404" s="3">
        <v>17</v>
      </c>
      <c r="H404" s="3">
        <v>4</v>
      </c>
      <c r="L404" s="3">
        <v>1</v>
      </c>
      <c r="O404" s="3" t="s">
        <v>330</v>
      </c>
    </row>
    <row r="405" spans="1:15">
      <c r="A405" s="3">
        <v>456</v>
      </c>
      <c r="B405" s="3">
        <v>404</v>
      </c>
      <c r="C405" s="3">
        <v>2029</v>
      </c>
      <c r="D405" s="3" t="s">
        <v>29</v>
      </c>
      <c r="E405" s="3" t="s">
        <v>22</v>
      </c>
      <c r="F405" s="3">
        <v>1</v>
      </c>
      <c r="G405" s="3">
        <v>4</v>
      </c>
      <c r="H405" s="3">
        <v>4</v>
      </c>
      <c r="L405" s="3">
        <v>1</v>
      </c>
    </row>
    <row r="406" spans="1:15">
      <c r="A406" s="3">
        <v>447</v>
      </c>
      <c r="B406" s="3">
        <v>405</v>
      </c>
      <c r="C406" s="3">
        <v>2029</v>
      </c>
      <c r="D406" s="3" t="s">
        <v>29</v>
      </c>
      <c r="E406" s="3" t="s">
        <v>20</v>
      </c>
      <c r="F406" s="3">
        <v>1</v>
      </c>
      <c r="G406" s="3">
        <v>5</v>
      </c>
      <c r="H406" s="3">
        <v>2</v>
      </c>
      <c r="L406" s="3">
        <v>1</v>
      </c>
    </row>
    <row r="407" spans="1:15">
      <c r="A407" s="3">
        <v>446</v>
      </c>
      <c r="B407" s="3">
        <v>406</v>
      </c>
      <c r="C407" s="3">
        <v>2029</v>
      </c>
      <c r="D407" s="3" t="s">
        <v>226</v>
      </c>
      <c r="E407" s="3" t="s">
        <v>226</v>
      </c>
      <c r="F407" s="3">
        <v>24</v>
      </c>
      <c r="G407" s="3">
        <v>26</v>
      </c>
      <c r="H407" s="3">
        <v>2</v>
      </c>
      <c r="J407" s="3">
        <v>1</v>
      </c>
      <c r="L407" s="3">
        <v>24</v>
      </c>
      <c r="O407" s="3" t="s">
        <v>328</v>
      </c>
    </row>
    <row r="408" spans="1:15">
      <c r="A408" s="3">
        <v>532</v>
      </c>
      <c r="B408" s="3">
        <v>407</v>
      </c>
      <c r="C408" s="3">
        <v>2030</v>
      </c>
      <c r="D408" s="3" t="s">
        <v>142</v>
      </c>
      <c r="E408" s="3" t="s">
        <v>20</v>
      </c>
      <c r="F408" s="3">
        <v>1</v>
      </c>
      <c r="G408" s="3">
        <v>20</v>
      </c>
      <c r="H408" s="3">
        <v>3</v>
      </c>
      <c r="L408" s="3">
        <v>1</v>
      </c>
    </row>
    <row r="409" spans="1:15">
      <c r="A409" s="3">
        <v>531</v>
      </c>
      <c r="B409" s="3">
        <v>408</v>
      </c>
      <c r="C409" s="3">
        <v>2030</v>
      </c>
      <c r="D409" s="3" t="s">
        <v>34</v>
      </c>
      <c r="E409" s="3" t="s">
        <v>36</v>
      </c>
      <c r="F409" s="3">
        <v>1</v>
      </c>
      <c r="G409" s="3">
        <v>7</v>
      </c>
      <c r="H409" s="3">
        <v>4</v>
      </c>
      <c r="L409" s="3">
        <v>1</v>
      </c>
    </row>
    <row r="410" spans="1:15">
      <c r="A410" s="3">
        <v>530</v>
      </c>
      <c r="B410" s="3">
        <v>409</v>
      </c>
      <c r="C410" s="3">
        <v>2030</v>
      </c>
      <c r="D410" s="3" t="s">
        <v>29</v>
      </c>
      <c r="E410" s="3" t="s">
        <v>71</v>
      </c>
      <c r="F410" s="3">
        <v>1</v>
      </c>
      <c r="G410" s="3">
        <v>5</v>
      </c>
      <c r="H410" s="3">
        <v>4</v>
      </c>
      <c r="L410" s="3">
        <v>1</v>
      </c>
    </row>
    <row r="411" spans="1:15">
      <c r="A411" s="3">
        <v>529</v>
      </c>
      <c r="B411" s="3">
        <v>410</v>
      </c>
      <c r="C411" s="3">
        <v>2030</v>
      </c>
      <c r="D411" s="3" t="s">
        <v>29</v>
      </c>
      <c r="E411" s="3" t="s">
        <v>86</v>
      </c>
      <c r="F411" s="3">
        <v>1</v>
      </c>
      <c r="G411" s="3">
        <v>4</v>
      </c>
      <c r="H411" s="3">
        <v>4</v>
      </c>
      <c r="L411" s="3">
        <v>1</v>
      </c>
    </row>
    <row r="412" spans="1:15">
      <c r="A412" s="3">
        <v>528</v>
      </c>
      <c r="B412" s="3">
        <v>411</v>
      </c>
      <c r="C412" s="3">
        <v>2030</v>
      </c>
      <c r="D412" s="3" t="s">
        <v>226</v>
      </c>
      <c r="E412" s="3" t="s">
        <v>226</v>
      </c>
      <c r="F412" s="3">
        <v>8</v>
      </c>
      <c r="G412" s="3">
        <v>19</v>
      </c>
      <c r="H412" s="3">
        <v>3</v>
      </c>
      <c r="L412" s="3">
        <v>8</v>
      </c>
    </row>
    <row r="413" spans="1:15">
      <c r="A413" s="3">
        <v>526</v>
      </c>
      <c r="B413" s="3">
        <v>412</v>
      </c>
      <c r="C413" s="3">
        <v>2031</v>
      </c>
      <c r="D413" s="3" t="s">
        <v>29</v>
      </c>
      <c r="E413" s="3" t="s">
        <v>71</v>
      </c>
      <c r="F413" s="3">
        <v>1</v>
      </c>
      <c r="G413" s="3">
        <v>14</v>
      </c>
      <c r="H413" s="3">
        <v>5</v>
      </c>
      <c r="I413" s="3">
        <v>1</v>
      </c>
    </row>
    <row r="414" spans="1:15">
      <c r="A414" s="3">
        <v>527</v>
      </c>
      <c r="B414" s="3">
        <v>413</v>
      </c>
      <c r="C414" s="3">
        <v>2031</v>
      </c>
      <c r="D414" s="3" t="s">
        <v>226</v>
      </c>
      <c r="E414" s="3" t="s">
        <v>226</v>
      </c>
      <c r="F414" s="3">
        <v>10</v>
      </c>
      <c r="G414" s="3">
        <v>13</v>
      </c>
      <c r="H414" s="3">
        <v>4</v>
      </c>
      <c r="I414" s="3">
        <v>4</v>
      </c>
      <c r="K414" s="3">
        <v>1</v>
      </c>
    </row>
    <row r="415" spans="1:15">
      <c r="A415" s="3">
        <v>496</v>
      </c>
      <c r="B415" s="3">
        <v>414</v>
      </c>
      <c r="C415" s="3">
        <v>2032</v>
      </c>
      <c r="D415" s="3" t="s">
        <v>17</v>
      </c>
      <c r="E415" s="3" t="s">
        <v>20</v>
      </c>
      <c r="F415" s="3">
        <v>1</v>
      </c>
      <c r="G415" s="3">
        <v>15</v>
      </c>
      <c r="H415" s="3">
        <v>5</v>
      </c>
      <c r="L415" s="3">
        <v>1</v>
      </c>
    </row>
    <row r="416" spans="1:15">
      <c r="A416" s="3">
        <v>495</v>
      </c>
      <c r="B416" s="3">
        <v>415</v>
      </c>
      <c r="C416" s="3">
        <v>2032</v>
      </c>
      <c r="D416" s="3" t="s">
        <v>32</v>
      </c>
      <c r="E416" s="3" t="s">
        <v>113</v>
      </c>
      <c r="F416" s="3">
        <v>3</v>
      </c>
      <c r="G416" s="3">
        <v>39</v>
      </c>
      <c r="H416" s="3">
        <v>4</v>
      </c>
      <c r="I416" s="3">
        <v>1</v>
      </c>
      <c r="L416" s="3">
        <v>3</v>
      </c>
    </row>
    <row r="417" spans="1:15">
      <c r="A417" s="3">
        <v>498</v>
      </c>
      <c r="B417" s="3">
        <v>416</v>
      </c>
      <c r="C417" s="3">
        <v>2032</v>
      </c>
      <c r="D417" s="3" t="s">
        <v>29</v>
      </c>
      <c r="E417" s="3" t="s">
        <v>232</v>
      </c>
      <c r="F417" s="3">
        <v>3</v>
      </c>
      <c r="G417" s="3">
        <v>15</v>
      </c>
      <c r="H417" s="3">
        <v>4</v>
      </c>
      <c r="L417" s="3">
        <v>3</v>
      </c>
      <c r="M417" s="3">
        <v>1</v>
      </c>
      <c r="O417" s="3" t="s">
        <v>358</v>
      </c>
    </row>
    <row r="418" spans="1:15">
      <c r="A418" s="3">
        <v>497</v>
      </c>
      <c r="B418" s="3">
        <v>417</v>
      </c>
      <c r="C418" s="3">
        <v>2032</v>
      </c>
      <c r="D418" s="3" t="s">
        <v>29</v>
      </c>
      <c r="E418" s="3" t="s">
        <v>20</v>
      </c>
      <c r="F418" s="3">
        <v>1</v>
      </c>
      <c r="G418" s="3">
        <v>6</v>
      </c>
      <c r="H418" s="3">
        <v>4</v>
      </c>
      <c r="L418" s="3">
        <v>1</v>
      </c>
    </row>
    <row r="419" spans="1:15">
      <c r="A419" s="3">
        <v>499</v>
      </c>
      <c r="B419" s="3">
        <v>418</v>
      </c>
      <c r="C419" s="3">
        <v>2032</v>
      </c>
      <c r="D419" s="3" t="s">
        <v>226</v>
      </c>
      <c r="E419" s="3" t="s">
        <v>226</v>
      </c>
      <c r="F419" s="3">
        <v>6</v>
      </c>
      <c r="G419" s="3">
        <v>15</v>
      </c>
      <c r="H419" s="3">
        <v>4</v>
      </c>
      <c r="L419" s="3">
        <v>6</v>
      </c>
    </row>
    <row r="420" spans="1:15">
      <c r="A420" s="3">
        <v>539</v>
      </c>
      <c r="B420" s="3">
        <v>419</v>
      </c>
      <c r="C420" s="3">
        <v>2033</v>
      </c>
      <c r="D420" s="3" t="s">
        <v>15</v>
      </c>
      <c r="E420" s="3" t="s">
        <v>206</v>
      </c>
      <c r="F420" s="3">
        <v>1</v>
      </c>
      <c r="G420" s="3" t="s">
        <v>372</v>
      </c>
      <c r="O420" s="3" t="s">
        <v>202</v>
      </c>
    </row>
    <row r="421" spans="1:15">
      <c r="A421" s="3">
        <v>536</v>
      </c>
      <c r="B421" s="3">
        <v>420</v>
      </c>
      <c r="C421" s="3">
        <v>2033</v>
      </c>
      <c r="D421" s="3" t="s">
        <v>17</v>
      </c>
      <c r="E421" s="3" t="s">
        <v>20</v>
      </c>
      <c r="F421" s="3">
        <v>1</v>
      </c>
      <c r="G421" s="3">
        <v>1</v>
      </c>
      <c r="O421" s="3" t="s">
        <v>369</v>
      </c>
    </row>
    <row r="422" spans="1:15">
      <c r="A422" s="3">
        <v>538</v>
      </c>
      <c r="B422" s="3">
        <v>421</v>
      </c>
      <c r="C422" s="3">
        <v>2033</v>
      </c>
      <c r="D422" s="3" t="s">
        <v>32</v>
      </c>
      <c r="E422" s="3" t="s">
        <v>202</v>
      </c>
      <c r="F422" s="3">
        <v>1</v>
      </c>
      <c r="G422" s="3">
        <v>14</v>
      </c>
      <c r="H422" s="3">
        <v>5</v>
      </c>
      <c r="L422" s="3">
        <v>1</v>
      </c>
      <c r="O422" s="3" t="s">
        <v>371</v>
      </c>
    </row>
    <row r="423" spans="1:15">
      <c r="A423" s="3">
        <v>537</v>
      </c>
      <c r="B423" s="3">
        <v>422</v>
      </c>
      <c r="C423" s="3">
        <v>2033</v>
      </c>
      <c r="D423" s="3" t="s">
        <v>32</v>
      </c>
      <c r="E423" s="3" t="s">
        <v>85</v>
      </c>
      <c r="F423" s="3">
        <v>2</v>
      </c>
      <c r="G423" s="3">
        <v>12</v>
      </c>
      <c r="H423" s="3">
        <v>5</v>
      </c>
      <c r="I423" s="3">
        <v>2</v>
      </c>
      <c r="O423" s="3" t="s">
        <v>370</v>
      </c>
    </row>
    <row r="424" spans="1:15">
      <c r="A424" s="3">
        <v>535</v>
      </c>
      <c r="B424" s="3">
        <v>423</v>
      </c>
      <c r="C424" s="3">
        <v>2033</v>
      </c>
      <c r="D424" s="3" t="s">
        <v>40</v>
      </c>
      <c r="E424" s="3" t="s">
        <v>85</v>
      </c>
      <c r="F424" s="3">
        <v>1</v>
      </c>
      <c r="G424" s="3">
        <v>1</v>
      </c>
      <c r="H424" s="3">
        <v>4</v>
      </c>
    </row>
    <row r="425" spans="1:15">
      <c r="A425" s="3">
        <v>540</v>
      </c>
      <c r="B425" s="3">
        <v>424</v>
      </c>
      <c r="C425" s="3">
        <v>2033</v>
      </c>
      <c r="D425" s="3" t="s">
        <v>226</v>
      </c>
      <c r="E425" s="3" t="s">
        <v>226</v>
      </c>
      <c r="F425" s="3">
        <v>14</v>
      </c>
      <c r="G425" s="3">
        <v>16</v>
      </c>
      <c r="H425" s="3">
        <v>4</v>
      </c>
      <c r="K425" s="3">
        <v>1</v>
      </c>
    </row>
    <row r="426" spans="1:15">
      <c r="A426" s="3">
        <v>282</v>
      </c>
      <c r="B426" s="3">
        <v>425</v>
      </c>
      <c r="C426" s="3">
        <v>2034</v>
      </c>
      <c r="D426" s="3" t="s">
        <v>17</v>
      </c>
      <c r="E426" s="3" t="s">
        <v>90</v>
      </c>
      <c r="F426" s="3">
        <v>1</v>
      </c>
      <c r="G426" s="3">
        <v>11</v>
      </c>
      <c r="H426" s="3">
        <v>5</v>
      </c>
    </row>
    <row r="427" spans="1:15">
      <c r="A427" s="3">
        <v>283</v>
      </c>
      <c r="B427" s="3">
        <v>426</v>
      </c>
      <c r="C427" s="3">
        <v>2034</v>
      </c>
      <c r="D427" s="3" t="s">
        <v>219</v>
      </c>
      <c r="E427" s="3" t="s">
        <v>259</v>
      </c>
      <c r="F427" s="3">
        <v>1</v>
      </c>
      <c r="G427" s="3">
        <v>11</v>
      </c>
      <c r="H427" s="3">
        <v>5</v>
      </c>
      <c r="O427" s="3" t="s">
        <v>258</v>
      </c>
    </row>
    <row r="428" spans="1:15">
      <c r="A428" s="3">
        <v>284</v>
      </c>
      <c r="B428" s="3">
        <v>427</v>
      </c>
      <c r="C428" s="3">
        <v>2034</v>
      </c>
      <c r="D428" s="3" t="s">
        <v>226</v>
      </c>
      <c r="E428" s="3" t="s">
        <v>226</v>
      </c>
      <c r="F428" s="3">
        <v>20</v>
      </c>
      <c r="G428" s="3">
        <v>31</v>
      </c>
      <c r="K428" s="3">
        <v>2</v>
      </c>
    </row>
    <row r="429" spans="1:15">
      <c r="A429" s="3">
        <v>476</v>
      </c>
      <c r="B429" s="3">
        <v>428</v>
      </c>
      <c r="C429" s="3">
        <v>2035</v>
      </c>
      <c r="D429" s="3" t="s">
        <v>40</v>
      </c>
      <c r="E429" s="3" t="s">
        <v>52</v>
      </c>
      <c r="F429" s="3">
        <v>1</v>
      </c>
      <c r="G429" s="3">
        <v>3</v>
      </c>
      <c r="H429" s="3">
        <v>5</v>
      </c>
      <c r="O429" s="3" t="s">
        <v>348</v>
      </c>
    </row>
    <row r="430" spans="1:15">
      <c r="A430" s="3">
        <v>477</v>
      </c>
      <c r="B430" s="3">
        <v>429</v>
      </c>
      <c r="C430" s="3">
        <v>2035</v>
      </c>
      <c r="D430" s="3" t="s">
        <v>40</v>
      </c>
      <c r="E430" s="3" t="s">
        <v>202</v>
      </c>
      <c r="F430" s="3">
        <v>2</v>
      </c>
      <c r="G430" s="3">
        <v>3</v>
      </c>
      <c r="H430" s="3">
        <v>5</v>
      </c>
    </row>
    <row r="431" spans="1:15">
      <c r="A431" s="3">
        <v>475</v>
      </c>
      <c r="B431" s="3">
        <v>430</v>
      </c>
      <c r="C431" s="3">
        <v>2035</v>
      </c>
      <c r="D431" s="3" t="s">
        <v>29</v>
      </c>
      <c r="E431" s="3" t="s">
        <v>30</v>
      </c>
      <c r="F431" s="3">
        <v>1</v>
      </c>
      <c r="G431" s="3">
        <v>6</v>
      </c>
      <c r="H431" s="3">
        <v>4</v>
      </c>
      <c r="L431" s="3">
        <v>1</v>
      </c>
      <c r="O431" s="3" t="s">
        <v>347</v>
      </c>
    </row>
    <row r="432" spans="1:15">
      <c r="A432" s="3">
        <v>474</v>
      </c>
      <c r="B432" s="3">
        <v>431</v>
      </c>
      <c r="C432" s="3">
        <v>2035</v>
      </c>
      <c r="D432" s="3" t="s">
        <v>29</v>
      </c>
      <c r="E432" s="3" t="s">
        <v>22</v>
      </c>
      <c r="F432" s="3">
        <v>1</v>
      </c>
      <c r="G432" s="3">
        <v>11</v>
      </c>
      <c r="H432" s="3">
        <v>5</v>
      </c>
      <c r="I432" s="3">
        <v>1</v>
      </c>
      <c r="M432" s="3">
        <v>1</v>
      </c>
      <c r="O432" s="3" t="s">
        <v>346</v>
      </c>
    </row>
    <row r="433" spans="1:15">
      <c r="A433" s="3">
        <v>479</v>
      </c>
      <c r="B433" s="3">
        <v>432</v>
      </c>
      <c r="C433" s="3">
        <v>2035</v>
      </c>
      <c r="D433" s="3" t="s">
        <v>29</v>
      </c>
      <c r="E433" s="3" t="s">
        <v>20</v>
      </c>
      <c r="F433" s="3">
        <v>2</v>
      </c>
      <c r="G433" s="3">
        <v>2</v>
      </c>
      <c r="O433" s="3" t="s">
        <v>349</v>
      </c>
    </row>
    <row r="434" spans="1:15">
      <c r="A434" s="3">
        <v>478</v>
      </c>
      <c r="B434" s="3">
        <v>433</v>
      </c>
      <c r="C434" s="3">
        <v>2035</v>
      </c>
      <c r="D434" s="3" t="s">
        <v>226</v>
      </c>
      <c r="E434" s="3" t="s">
        <v>226</v>
      </c>
      <c r="F434" s="3">
        <v>6</v>
      </c>
      <c r="G434" s="3">
        <v>8</v>
      </c>
      <c r="H434" s="3">
        <v>4</v>
      </c>
    </row>
    <row r="435" spans="1:15">
      <c r="A435" s="3">
        <v>432</v>
      </c>
      <c r="B435" s="3">
        <v>434</v>
      </c>
      <c r="C435" s="3">
        <v>2036</v>
      </c>
      <c r="D435" s="3" t="s">
        <v>17</v>
      </c>
      <c r="E435" s="3" t="s">
        <v>69</v>
      </c>
      <c r="F435" s="3">
        <v>1</v>
      </c>
      <c r="G435" s="3">
        <v>31</v>
      </c>
      <c r="H435" s="3">
        <v>5</v>
      </c>
      <c r="I435" s="3">
        <v>1</v>
      </c>
      <c r="K435" s="3">
        <v>1</v>
      </c>
      <c r="O435" s="3" t="s">
        <v>321</v>
      </c>
    </row>
    <row r="436" spans="1:15">
      <c r="A436" s="3">
        <v>435</v>
      </c>
      <c r="B436" s="3">
        <v>435</v>
      </c>
      <c r="C436" s="3">
        <v>2036</v>
      </c>
      <c r="D436" s="3" t="s">
        <v>25</v>
      </c>
      <c r="E436" s="3" t="s">
        <v>58</v>
      </c>
      <c r="F436" s="3">
        <v>1</v>
      </c>
      <c r="G436" s="3">
        <v>7</v>
      </c>
      <c r="H436" s="3">
        <v>5</v>
      </c>
    </row>
    <row r="437" spans="1:15">
      <c r="A437" s="3">
        <v>437</v>
      </c>
      <c r="B437" s="3">
        <v>436</v>
      </c>
      <c r="C437" s="3">
        <v>2036</v>
      </c>
      <c r="D437" s="3" t="s">
        <v>40</v>
      </c>
      <c r="E437" s="3" t="s">
        <v>85</v>
      </c>
      <c r="F437" s="3">
        <v>5</v>
      </c>
      <c r="G437" s="3">
        <v>11</v>
      </c>
      <c r="H437" s="3">
        <v>4</v>
      </c>
      <c r="I437" s="3">
        <v>1</v>
      </c>
      <c r="O437" s="3" t="s">
        <v>324</v>
      </c>
    </row>
    <row r="438" spans="1:15">
      <c r="A438" s="3">
        <v>436</v>
      </c>
      <c r="B438" s="3">
        <v>437</v>
      </c>
      <c r="C438" s="3">
        <v>2036</v>
      </c>
      <c r="D438" s="3" t="s">
        <v>40</v>
      </c>
      <c r="E438" s="3" t="s">
        <v>58</v>
      </c>
      <c r="F438" s="3">
        <v>1</v>
      </c>
      <c r="G438" s="3">
        <v>12</v>
      </c>
      <c r="H438" s="3">
        <v>5</v>
      </c>
      <c r="K438" s="3">
        <v>1</v>
      </c>
      <c r="O438" s="3" t="s">
        <v>323</v>
      </c>
    </row>
    <row r="439" spans="1:15">
      <c r="A439" s="3">
        <v>433</v>
      </c>
      <c r="B439" s="3">
        <v>438</v>
      </c>
      <c r="C439" s="3">
        <v>2036</v>
      </c>
      <c r="D439" s="3" t="s">
        <v>34</v>
      </c>
      <c r="E439" s="3" t="s">
        <v>22</v>
      </c>
      <c r="F439" s="3">
        <v>1</v>
      </c>
      <c r="G439" s="3">
        <v>18</v>
      </c>
      <c r="H439" s="3">
        <v>5</v>
      </c>
      <c r="I439" s="3">
        <v>1</v>
      </c>
      <c r="O439" s="3" t="s">
        <v>322</v>
      </c>
    </row>
    <row r="440" spans="1:15">
      <c r="A440" s="3">
        <v>434</v>
      </c>
      <c r="B440" s="3">
        <v>439</v>
      </c>
      <c r="C440" s="3">
        <v>2036</v>
      </c>
      <c r="D440" s="3" t="s">
        <v>29</v>
      </c>
      <c r="E440" s="3" t="s">
        <v>71</v>
      </c>
      <c r="F440" s="3">
        <v>1</v>
      </c>
      <c r="G440" s="3">
        <v>12</v>
      </c>
      <c r="H440" s="3">
        <v>5</v>
      </c>
      <c r="I440" s="3">
        <v>1</v>
      </c>
      <c r="O440" s="3" t="s">
        <v>261</v>
      </c>
    </row>
    <row r="441" spans="1:15">
      <c r="A441" s="3">
        <v>431</v>
      </c>
      <c r="B441" s="3">
        <v>440</v>
      </c>
      <c r="C441" s="3">
        <v>2036</v>
      </c>
      <c r="D441" s="3" t="s">
        <v>29</v>
      </c>
      <c r="E441" s="3" t="s">
        <v>86</v>
      </c>
      <c r="F441" s="3">
        <v>3</v>
      </c>
      <c r="G441" s="3">
        <v>14</v>
      </c>
      <c r="H441" s="3">
        <v>5</v>
      </c>
      <c r="K441" s="3">
        <v>2</v>
      </c>
      <c r="O441" s="3" t="s">
        <v>320</v>
      </c>
    </row>
    <row r="442" spans="1:15">
      <c r="A442" s="3">
        <v>430</v>
      </c>
      <c r="B442" s="3">
        <v>441</v>
      </c>
      <c r="C442" s="3">
        <v>2036</v>
      </c>
      <c r="D442" s="3" t="s">
        <v>29</v>
      </c>
      <c r="E442" s="3" t="s">
        <v>22</v>
      </c>
      <c r="F442" s="3">
        <v>1</v>
      </c>
      <c r="G442" s="3">
        <v>5</v>
      </c>
      <c r="H442" s="3">
        <v>5</v>
      </c>
      <c r="I442" s="3">
        <v>1</v>
      </c>
      <c r="K442" s="3">
        <v>1</v>
      </c>
      <c r="L442" s="3">
        <v>1</v>
      </c>
      <c r="O442" s="3" t="s">
        <v>319</v>
      </c>
    </row>
    <row r="443" spans="1:15">
      <c r="A443" s="3">
        <v>438</v>
      </c>
      <c r="B443" s="3">
        <v>442</v>
      </c>
      <c r="C443" s="3">
        <v>2036</v>
      </c>
      <c r="D443" s="3" t="s">
        <v>226</v>
      </c>
      <c r="E443" s="3" t="s">
        <v>226</v>
      </c>
      <c r="F443" s="3">
        <v>19</v>
      </c>
      <c r="G443" s="3">
        <v>56</v>
      </c>
      <c r="H443" s="3">
        <v>4</v>
      </c>
      <c r="I443" s="3">
        <v>2</v>
      </c>
      <c r="M443" s="3">
        <v>3</v>
      </c>
    </row>
    <row r="444" spans="1:15">
      <c r="A444" s="3">
        <v>493</v>
      </c>
      <c r="B444" s="3">
        <v>443</v>
      </c>
      <c r="C444" s="3">
        <v>2038</v>
      </c>
      <c r="D444" s="3" t="s">
        <v>15</v>
      </c>
      <c r="E444" s="3" t="s">
        <v>282</v>
      </c>
      <c r="F444" s="3">
        <v>3</v>
      </c>
      <c r="G444" s="3">
        <v>3</v>
      </c>
      <c r="H444" s="3">
        <v>4</v>
      </c>
      <c r="L444" s="3">
        <v>3</v>
      </c>
    </row>
    <row r="445" spans="1:15">
      <c r="A445" s="3">
        <v>494</v>
      </c>
      <c r="B445" s="3">
        <v>444</v>
      </c>
      <c r="C445" s="3">
        <v>2038</v>
      </c>
      <c r="D445" s="3" t="s">
        <v>226</v>
      </c>
      <c r="E445" s="3" t="s">
        <v>226</v>
      </c>
      <c r="F445" s="3">
        <v>1</v>
      </c>
      <c r="G445" s="3">
        <v>5</v>
      </c>
      <c r="H445" s="3">
        <v>4</v>
      </c>
      <c r="L445" s="3">
        <v>1</v>
      </c>
      <c r="O445" s="3" t="s">
        <v>357</v>
      </c>
    </row>
    <row r="446" spans="1:15">
      <c r="A446" s="3">
        <v>525</v>
      </c>
      <c r="B446" s="3">
        <v>445</v>
      </c>
      <c r="C446" s="3">
        <v>2039</v>
      </c>
      <c r="D446" s="3" t="s">
        <v>226</v>
      </c>
      <c r="E446" s="3" t="s">
        <v>226</v>
      </c>
      <c r="F446" s="3">
        <v>2</v>
      </c>
      <c r="G446" s="3">
        <v>3</v>
      </c>
      <c r="H446" s="3">
        <v>2</v>
      </c>
    </row>
    <row r="447" spans="1:15">
      <c r="A447" s="3">
        <v>506</v>
      </c>
      <c r="B447" s="3">
        <v>446</v>
      </c>
      <c r="C447" s="3">
        <v>2040</v>
      </c>
      <c r="D447" s="3" t="s">
        <v>40</v>
      </c>
      <c r="E447" s="3" t="s">
        <v>73</v>
      </c>
      <c r="F447" s="3">
        <v>1</v>
      </c>
      <c r="G447" s="3">
        <v>20</v>
      </c>
      <c r="H447" s="3">
        <v>5</v>
      </c>
      <c r="I447" s="3">
        <v>1</v>
      </c>
    </row>
    <row r="448" spans="1:15">
      <c r="A448" s="3">
        <v>505</v>
      </c>
      <c r="B448" s="3">
        <v>447</v>
      </c>
      <c r="C448" s="3">
        <v>2040</v>
      </c>
      <c r="D448" s="3" t="s">
        <v>226</v>
      </c>
      <c r="E448" s="3" t="s">
        <v>226</v>
      </c>
      <c r="F448" s="3">
        <v>7</v>
      </c>
      <c r="G448" s="3">
        <v>27</v>
      </c>
      <c r="H448" s="3">
        <v>3</v>
      </c>
      <c r="K448" s="3">
        <v>1</v>
      </c>
      <c r="O448" s="3" t="s">
        <v>361</v>
      </c>
    </row>
    <row r="449" spans="1:15">
      <c r="A449" s="3">
        <v>544</v>
      </c>
      <c r="B449" s="3">
        <v>448</v>
      </c>
      <c r="C449" s="3">
        <v>2041</v>
      </c>
      <c r="D449" s="3" t="s">
        <v>29</v>
      </c>
      <c r="E449" s="3" t="s">
        <v>232</v>
      </c>
      <c r="F449" s="3">
        <v>1</v>
      </c>
      <c r="G449" s="3">
        <v>9</v>
      </c>
      <c r="H449" s="3">
        <v>5</v>
      </c>
      <c r="L449" s="3">
        <v>1</v>
      </c>
    </row>
    <row r="450" spans="1:15">
      <c r="A450" s="3">
        <v>543</v>
      </c>
      <c r="B450" s="3">
        <v>449</v>
      </c>
      <c r="C450" s="3">
        <v>2041</v>
      </c>
      <c r="D450" s="3" t="s">
        <v>226</v>
      </c>
      <c r="E450" s="3" t="s">
        <v>226</v>
      </c>
      <c r="F450" s="3">
        <v>11</v>
      </c>
      <c r="G450" s="3">
        <v>10</v>
      </c>
      <c r="H450" s="3">
        <v>3</v>
      </c>
      <c r="L450" s="3">
        <v>11</v>
      </c>
    </row>
    <row r="451" spans="1:15">
      <c r="A451" s="3">
        <v>460</v>
      </c>
      <c r="B451" s="3">
        <v>450</v>
      </c>
      <c r="C451" s="3">
        <v>2042</v>
      </c>
      <c r="D451" s="3" t="s">
        <v>17</v>
      </c>
      <c r="E451" s="3" t="s">
        <v>77</v>
      </c>
      <c r="F451" s="3">
        <v>1</v>
      </c>
      <c r="G451" s="3">
        <v>27</v>
      </c>
      <c r="H451" s="3">
        <v>5</v>
      </c>
      <c r="K451" s="3">
        <v>1</v>
      </c>
      <c r="L451" s="3">
        <v>1</v>
      </c>
      <c r="O451" s="3" t="s">
        <v>33</v>
      </c>
    </row>
    <row r="452" spans="1:15">
      <c r="A452" s="3">
        <v>463</v>
      </c>
      <c r="B452" s="3">
        <v>451</v>
      </c>
      <c r="C452" s="3">
        <v>2042</v>
      </c>
      <c r="D452" s="3" t="s">
        <v>17</v>
      </c>
      <c r="E452" s="3" t="s">
        <v>58</v>
      </c>
      <c r="F452" s="3">
        <v>1</v>
      </c>
      <c r="G452" s="3">
        <v>10</v>
      </c>
      <c r="H452" s="3">
        <v>5</v>
      </c>
      <c r="O452" s="3" t="s">
        <v>334</v>
      </c>
    </row>
    <row r="453" spans="1:15">
      <c r="A453" s="3">
        <v>462</v>
      </c>
      <c r="B453" s="3">
        <v>452</v>
      </c>
      <c r="C453" s="3">
        <v>2042</v>
      </c>
      <c r="D453" s="3" t="s">
        <v>17</v>
      </c>
      <c r="E453" s="3" t="s">
        <v>86</v>
      </c>
      <c r="F453" s="3">
        <v>1</v>
      </c>
      <c r="G453" s="3">
        <v>9</v>
      </c>
      <c r="H453" s="3">
        <v>5</v>
      </c>
      <c r="O453" s="3" t="s">
        <v>333</v>
      </c>
    </row>
    <row r="454" spans="1:15">
      <c r="A454" s="3">
        <v>461</v>
      </c>
      <c r="B454" s="3">
        <v>453</v>
      </c>
      <c r="C454" s="3">
        <v>2042</v>
      </c>
      <c r="D454" s="3" t="s">
        <v>17</v>
      </c>
      <c r="E454" s="3" t="s">
        <v>78</v>
      </c>
      <c r="F454" s="3">
        <v>1</v>
      </c>
      <c r="G454" s="3">
        <v>12</v>
      </c>
      <c r="H454" s="3">
        <v>5</v>
      </c>
      <c r="I454" s="3">
        <v>1</v>
      </c>
      <c r="O454" s="3" t="s">
        <v>332</v>
      </c>
    </row>
    <row r="455" spans="1:15">
      <c r="A455" s="3">
        <v>459</v>
      </c>
      <c r="B455" s="3">
        <v>454</v>
      </c>
      <c r="C455" s="3">
        <v>2042</v>
      </c>
      <c r="D455" s="3" t="s">
        <v>32</v>
      </c>
      <c r="E455" s="3" t="s">
        <v>113</v>
      </c>
      <c r="F455" s="3">
        <v>19</v>
      </c>
      <c r="G455" s="3">
        <v>5</v>
      </c>
      <c r="H455" s="3">
        <v>1</v>
      </c>
      <c r="O455" s="3" t="s">
        <v>332</v>
      </c>
    </row>
    <row r="456" spans="1:15">
      <c r="A456" s="3">
        <v>466</v>
      </c>
      <c r="B456" s="3">
        <v>455</v>
      </c>
      <c r="C456" s="3">
        <v>2042</v>
      </c>
      <c r="D456" s="3" t="s">
        <v>34</v>
      </c>
      <c r="E456" s="3" t="s">
        <v>246</v>
      </c>
      <c r="F456" s="3">
        <v>1</v>
      </c>
      <c r="G456" s="3">
        <v>4</v>
      </c>
      <c r="H456" s="3">
        <v>4</v>
      </c>
      <c r="O456" s="3" t="s">
        <v>335</v>
      </c>
    </row>
    <row r="457" spans="1:15">
      <c r="A457" s="3">
        <v>458</v>
      </c>
      <c r="B457" s="3">
        <v>456</v>
      </c>
      <c r="C457" s="3">
        <v>2042</v>
      </c>
      <c r="D457" s="3" t="s">
        <v>29</v>
      </c>
      <c r="E457" s="3" t="s">
        <v>306</v>
      </c>
      <c r="F457" s="3">
        <v>1</v>
      </c>
      <c r="G457" s="3">
        <v>21</v>
      </c>
      <c r="H457" s="3">
        <v>5</v>
      </c>
      <c r="O457" s="3" t="s">
        <v>331</v>
      </c>
    </row>
    <row r="458" spans="1:15">
      <c r="A458" s="3">
        <v>464</v>
      </c>
      <c r="B458" s="3">
        <v>457</v>
      </c>
      <c r="C458" s="3">
        <v>2042</v>
      </c>
      <c r="D458" s="3" t="s">
        <v>29</v>
      </c>
      <c r="E458" s="3" t="s">
        <v>22</v>
      </c>
      <c r="F458" s="3">
        <v>1</v>
      </c>
      <c r="G458" s="3">
        <v>9</v>
      </c>
      <c r="H458" s="3">
        <v>5</v>
      </c>
      <c r="I458" s="3">
        <v>1</v>
      </c>
      <c r="K458" s="3">
        <v>1</v>
      </c>
    </row>
    <row r="459" spans="1:15">
      <c r="A459" s="3">
        <v>465</v>
      </c>
      <c r="B459" s="3">
        <v>458</v>
      </c>
      <c r="C459" s="3">
        <v>2042</v>
      </c>
      <c r="D459" s="3" t="s">
        <v>226</v>
      </c>
      <c r="E459" s="3" t="s">
        <v>226</v>
      </c>
      <c r="F459" s="3">
        <v>19</v>
      </c>
      <c r="G459" s="3">
        <v>62</v>
      </c>
      <c r="H459" s="3">
        <v>5</v>
      </c>
      <c r="I459" s="3">
        <v>2</v>
      </c>
      <c r="M459" s="3">
        <v>4</v>
      </c>
    </row>
    <row r="460" spans="1:15">
      <c r="A460" s="3">
        <v>334</v>
      </c>
      <c r="B460" s="3">
        <v>459</v>
      </c>
      <c r="C460" s="3">
        <v>2043</v>
      </c>
      <c r="D460" s="3" t="s">
        <v>29</v>
      </c>
      <c r="E460" s="3" t="s">
        <v>86</v>
      </c>
      <c r="F460" s="3">
        <v>1</v>
      </c>
      <c r="G460" s="3">
        <v>6</v>
      </c>
      <c r="H460" s="3">
        <v>5</v>
      </c>
    </row>
    <row r="461" spans="1:15">
      <c r="A461" s="3">
        <v>335</v>
      </c>
      <c r="B461" s="3">
        <v>460</v>
      </c>
      <c r="C461" s="3">
        <v>2043</v>
      </c>
      <c r="D461" s="3" t="s">
        <v>226</v>
      </c>
      <c r="E461" s="3" t="s">
        <v>226</v>
      </c>
      <c r="F461" s="3">
        <v>1</v>
      </c>
      <c r="G461" s="3">
        <v>2</v>
      </c>
      <c r="H461" s="3">
        <v>5</v>
      </c>
    </row>
    <row r="462" spans="1:15">
      <c r="A462" s="3">
        <v>442</v>
      </c>
      <c r="B462" s="3">
        <v>461</v>
      </c>
      <c r="C462" s="3">
        <v>2044</v>
      </c>
      <c r="D462" s="3" t="s">
        <v>15</v>
      </c>
      <c r="E462" s="3" t="s">
        <v>16</v>
      </c>
      <c r="F462" s="3">
        <v>3</v>
      </c>
      <c r="G462" s="3">
        <v>2</v>
      </c>
      <c r="H462" s="3">
        <v>4</v>
      </c>
      <c r="M462" s="3">
        <v>3</v>
      </c>
    </row>
    <row r="463" spans="1:15">
      <c r="A463" s="3">
        <v>441</v>
      </c>
      <c r="B463" s="3">
        <v>462</v>
      </c>
      <c r="C463" s="3">
        <v>2044</v>
      </c>
      <c r="D463" s="3" t="s">
        <v>40</v>
      </c>
      <c r="E463" s="3" t="s">
        <v>85</v>
      </c>
      <c r="F463" s="3">
        <v>1</v>
      </c>
      <c r="G463" s="3">
        <v>4</v>
      </c>
      <c r="H463" s="3">
        <v>5</v>
      </c>
    </row>
    <row r="464" spans="1:15">
      <c r="A464" s="3">
        <v>439</v>
      </c>
      <c r="B464" s="3">
        <v>463</v>
      </c>
      <c r="C464" s="3">
        <v>2044</v>
      </c>
      <c r="D464" s="3" t="s">
        <v>29</v>
      </c>
      <c r="E464" s="3" t="s">
        <v>52</v>
      </c>
      <c r="F464" s="3">
        <v>1</v>
      </c>
      <c r="G464" s="3">
        <v>23</v>
      </c>
      <c r="H464" s="3">
        <v>5</v>
      </c>
      <c r="O464" s="3" t="s">
        <v>33</v>
      </c>
    </row>
    <row r="465" spans="1:15">
      <c r="A465" s="3">
        <v>440</v>
      </c>
      <c r="B465" s="3">
        <v>464</v>
      </c>
      <c r="C465" s="3">
        <v>2044</v>
      </c>
      <c r="D465" s="3" t="s">
        <v>29</v>
      </c>
      <c r="E465" s="3" t="s">
        <v>58</v>
      </c>
      <c r="F465" s="3">
        <v>2</v>
      </c>
      <c r="G465" s="3">
        <v>16</v>
      </c>
      <c r="H465" s="3">
        <v>5</v>
      </c>
      <c r="I465" s="3">
        <v>2</v>
      </c>
      <c r="O465" s="3" t="s">
        <v>325</v>
      </c>
    </row>
    <row r="466" spans="1:15">
      <c r="A466" s="3">
        <v>443</v>
      </c>
      <c r="B466" s="3">
        <v>465</v>
      </c>
      <c r="C466" s="3">
        <v>2044</v>
      </c>
      <c r="D466" s="3" t="s">
        <v>226</v>
      </c>
      <c r="E466" s="3" t="s">
        <v>226</v>
      </c>
      <c r="F466" s="3">
        <v>3</v>
      </c>
      <c r="G466" s="3">
        <v>4</v>
      </c>
      <c r="H466" s="3">
        <v>3</v>
      </c>
    </row>
    <row r="467" spans="1:15">
      <c r="A467" s="3">
        <v>59</v>
      </c>
      <c r="B467" s="3">
        <v>466</v>
      </c>
      <c r="C467" s="4">
        <v>2045</v>
      </c>
      <c r="D467" s="3" t="s">
        <v>15</v>
      </c>
      <c r="E467" s="3" t="s">
        <v>42</v>
      </c>
      <c r="F467" s="3">
        <v>3</v>
      </c>
      <c r="G467" s="3">
        <v>7</v>
      </c>
      <c r="H467" s="3">
        <v>5</v>
      </c>
    </row>
    <row r="468" spans="1:15">
      <c r="A468" s="3">
        <v>54</v>
      </c>
      <c r="B468" s="3">
        <v>467</v>
      </c>
      <c r="C468" s="4">
        <v>2045</v>
      </c>
      <c r="D468" s="3" t="s">
        <v>17</v>
      </c>
      <c r="E468" s="3" t="s">
        <v>79</v>
      </c>
      <c r="F468" s="3">
        <v>1</v>
      </c>
      <c r="G468" s="3">
        <v>11</v>
      </c>
      <c r="H468" s="3">
        <v>4</v>
      </c>
      <c r="I468" s="3">
        <v>1</v>
      </c>
    </row>
    <row r="469" spans="1:15">
      <c r="A469" s="3">
        <v>55</v>
      </c>
      <c r="B469" s="3">
        <v>468</v>
      </c>
      <c r="C469" s="4">
        <v>2045</v>
      </c>
      <c r="D469" s="3" t="s">
        <v>17</v>
      </c>
      <c r="E469" s="3" t="s">
        <v>78</v>
      </c>
      <c r="F469" s="3">
        <v>1</v>
      </c>
      <c r="G469" s="3">
        <v>14</v>
      </c>
      <c r="H469" s="3">
        <v>5</v>
      </c>
      <c r="I469" s="3">
        <v>1</v>
      </c>
    </row>
    <row r="470" spans="1:15">
      <c r="A470" s="3">
        <v>57</v>
      </c>
      <c r="B470" s="3">
        <v>469</v>
      </c>
      <c r="C470" s="4">
        <v>2045</v>
      </c>
      <c r="D470" s="3" t="s">
        <v>40</v>
      </c>
      <c r="E470" s="3" t="s">
        <v>81</v>
      </c>
      <c r="F470" s="3">
        <v>2</v>
      </c>
      <c r="G470" s="3">
        <v>7</v>
      </c>
      <c r="H470" s="3">
        <v>5</v>
      </c>
      <c r="I470" s="3">
        <v>1</v>
      </c>
      <c r="O470" s="3" t="s">
        <v>82</v>
      </c>
    </row>
    <row r="471" spans="1:15">
      <c r="A471" s="3">
        <v>56</v>
      </c>
      <c r="B471" s="3">
        <v>470</v>
      </c>
      <c r="C471" s="4">
        <v>2045</v>
      </c>
      <c r="D471" s="3" t="s">
        <v>80</v>
      </c>
      <c r="E471" s="3" t="s">
        <v>36</v>
      </c>
      <c r="F471" s="3">
        <v>1</v>
      </c>
      <c r="G471" s="3">
        <v>9</v>
      </c>
      <c r="H471" s="3">
        <v>4</v>
      </c>
      <c r="K471" s="3">
        <v>1</v>
      </c>
    </row>
    <row r="472" spans="1:15">
      <c r="A472" s="3">
        <v>52</v>
      </c>
      <c r="B472" s="3">
        <v>471</v>
      </c>
      <c r="C472" s="4">
        <v>2045</v>
      </c>
      <c r="D472" s="3" t="s">
        <v>29</v>
      </c>
      <c r="E472" s="3" t="s">
        <v>77</v>
      </c>
      <c r="F472" s="3">
        <v>1</v>
      </c>
      <c r="G472" s="3">
        <v>7</v>
      </c>
      <c r="H472" s="3">
        <v>5</v>
      </c>
      <c r="I472" s="3">
        <v>1</v>
      </c>
      <c r="L472" s="3">
        <v>1</v>
      </c>
    </row>
    <row r="473" spans="1:15">
      <c r="A473" s="3">
        <v>60</v>
      </c>
      <c r="B473" s="3">
        <v>472</v>
      </c>
      <c r="C473" s="4">
        <v>2045</v>
      </c>
      <c r="D473" s="3" t="s">
        <v>29</v>
      </c>
      <c r="E473" s="3" t="s">
        <v>77</v>
      </c>
      <c r="F473" s="3">
        <v>1</v>
      </c>
      <c r="G473" s="3">
        <v>5</v>
      </c>
      <c r="H473" s="3">
        <v>3</v>
      </c>
      <c r="O473" s="3" t="s">
        <v>83</v>
      </c>
    </row>
    <row r="474" spans="1:15">
      <c r="A474" s="3">
        <v>53</v>
      </c>
      <c r="B474" s="3">
        <v>473</v>
      </c>
      <c r="C474" s="4">
        <v>2045</v>
      </c>
      <c r="D474" s="3" t="s">
        <v>29</v>
      </c>
      <c r="E474" s="3" t="s">
        <v>78</v>
      </c>
      <c r="F474" s="3">
        <v>1</v>
      </c>
      <c r="G474" s="3">
        <v>5</v>
      </c>
      <c r="H474" s="3">
        <v>5</v>
      </c>
    </row>
    <row r="475" spans="1:15">
      <c r="A475" s="3">
        <v>58</v>
      </c>
      <c r="B475" s="3">
        <v>474</v>
      </c>
      <c r="C475" s="4">
        <v>2045</v>
      </c>
      <c r="D475" s="3" t="s">
        <v>226</v>
      </c>
      <c r="E475" s="3" t="s">
        <v>226</v>
      </c>
      <c r="F475" s="3">
        <v>27</v>
      </c>
      <c r="G475" s="3">
        <v>70</v>
      </c>
      <c r="H475" s="3">
        <v>4</v>
      </c>
      <c r="I475" s="3">
        <v>1</v>
      </c>
      <c r="K475" s="3">
        <v>2</v>
      </c>
    </row>
    <row r="476" spans="1:15">
      <c r="A476" s="3">
        <v>551</v>
      </c>
      <c r="B476" s="3">
        <v>475</v>
      </c>
      <c r="C476" s="3">
        <v>2046</v>
      </c>
      <c r="D476" s="3" t="s">
        <v>226</v>
      </c>
      <c r="E476" s="3" t="s">
        <v>226</v>
      </c>
      <c r="F476" s="3">
        <v>1</v>
      </c>
      <c r="G476" s="3">
        <v>2</v>
      </c>
      <c r="H476" s="3">
        <v>5</v>
      </c>
      <c r="O476" s="3" t="s">
        <v>374</v>
      </c>
    </row>
    <row r="477" spans="1:15">
      <c r="A477" s="3">
        <v>552</v>
      </c>
      <c r="B477" s="3">
        <v>476</v>
      </c>
      <c r="C477" s="3">
        <v>2048</v>
      </c>
      <c r="D477" s="3" t="s">
        <v>375</v>
      </c>
      <c r="E477" s="3" t="s">
        <v>217</v>
      </c>
      <c r="F477" s="3">
        <v>1</v>
      </c>
      <c r="G477" s="3" t="s">
        <v>372</v>
      </c>
      <c r="H477" s="3">
        <v>5</v>
      </c>
    </row>
    <row r="478" spans="1:15">
      <c r="A478" s="3">
        <v>553</v>
      </c>
      <c r="B478" s="3">
        <v>477</v>
      </c>
      <c r="C478" s="3">
        <v>2048</v>
      </c>
      <c r="D478" s="3" t="s">
        <v>226</v>
      </c>
      <c r="E478" s="3" t="s">
        <v>226</v>
      </c>
      <c r="F478" s="3">
        <v>8</v>
      </c>
      <c r="G478" s="3">
        <v>24</v>
      </c>
    </row>
    <row r="479" spans="1:15">
      <c r="A479" s="3">
        <v>281</v>
      </c>
      <c r="B479" s="3">
        <v>478</v>
      </c>
      <c r="C479" s="3">
        <v>2049</v>
      </c>
      <c r="D479" s="3" t="s">
        <v>226</v>
      </c>
      <c r="E479" s="3" t="s">
        <v>226</v>
      </c>
      <c r="F479" s="3">
        <v>4</v>
      </c>
      <c r="G479" s="3">
        <v>4</v>
      </c>
      <c r="H479" s="3">
        <v>4</v>
      </c>
    </row>
    <row r="480" spans="1:15">
      <c r="A480" s="3">
        <v>550</v>
      </c>
      <c r="B480" s="3">
        <v>479</v>
      </c>
      <c r="C480" s="3">
        <v>2051</v>
      </c>
      <c r="D480" s="3" t="s">
        <v>226</v>
      </c>
      <c r="E480" s="3" t="s">
        <v>226</v>
      </c>
      <c r="F480" s="3">
        <v>6</v>
      </c>
      <c r="G480" s="3">
        <v>12</v>
      </c>
      <c r="H480" s="3">
        <v>5</v>
      </c>
    </row>
    <row r="481" spans="1:15">
      <c r="A481" s="3">
        <v>554</v>
      </c>
      <c r="B481" s="3">
        <v>480</v>
      </c>
      <c r="C481" s="3">
        <v>2052</v>
      </c>
      <c r="D481" s="3" t="s">
        <v>40</v>
      </c>
      <c r="E481" s="3" t="s">
        <v>85</v>
      </c>
      <c r="F481" s="3">
        <v>3</v>
      </c>
      <c r="G481" s="3">
        <v>4</v>
      </c>
      <c r="H481" s="3">
        <v>4</v>
      </c>
      <c r="L481" s="3">
        <v>3</v>
      </c>
    </row>
    <row r="482" spans="1:15">
      <c r="A482" s="3">
        <v>555</v>
      </c>
      <c r="B482" s="3">
        <v>481</v>
      </c>
      <c r="C482" s="3">
        <v>2052</v>
      </c>
      <c r="D482" s="3" t="s">
        <v>40</v>
      </c>
      <c r="E482" s="3" t="s">
        <v>22</v>
      </c>
      <c r="F482" s="3">
        <v>1</v>
      </c>
      <c r="G482" s="3">
        <v>5</v>
      </c>
      <c r="H482" s="3">
        <v>3</v>
      </c>
      <c r="L482" s="3">
        <v>1</v>
      </c>
    </row>
    <row r="483" spans="1:15">
      <c r="A483" s="3">
        <v>556</v>
      </c>
      <c r="B483" s="3">
        <v>482</v>
      </c>
      <c r="C483" s="3">
        <v>2052</v>
      </c>
      <c r="D483" s="3" t="s">
        <v>34</v>
      </c>
      <c r="E483" s="3" t="s">
        <v>135</v>
      </c>
      <c r="F483" s="3">
        <v>1</v>
      </c>
      <c r="G483" s="3">
        <v>4</v>
      </c>
      <c r="H483" s="3">
        <v>4</v>
      </c>
      <c r="L483" s="3">
        <v>1</v>
      </c>
    </row>
    <row r="484" spans="1:15">
      <c r="A484" s="3">
        <v>323</v>
      </c>
      <c r="B484" s="3">
        <v>483</v>
      </c>
      <c r="C484" s="3">
        <v>2053</v>
      </c>
      <c r="D484" s="3" t="s">
        <v>29</v>
      </c>
      <c r="E484" s="3" t="s">
        <v>36</v>
      </c>
      <c r="F484" s="3">
        <v>1</v>
      </c>
      <c r="G484" s="3">
        <v>7</v>
      </c>
      <c r="H484" s="3">
        <v>5</v>
      </c>
      <c r="K484" s="3">
        <v>1</v>
      </c>
    </row>
    <row r="485" spans="1:15">
      <c r="A485" s="3">
        <v>322</v>
      </c>
      <c r="B485" s="3">
        <v>484</v>
      </c>
      <c r="C485" s="3">
        <v>2053</v>
      </c>
      <c r="D485" s="3" t="s">
        <v>29</v>
      </c>
      <c r="E485" s="3" t="s">
        <v>77</v>
      </c>
      <c r="F485" s="3">
        <v>1</v>
      </c>
      <c r="G485" s="3">
        <v>20</v>
      </c>
      <c r="H485" s="3">
        <v>5</v>
      </c>
    </row>
    <row r="486" spans="1:15">
      <c r="A486" s="3">
        <v>321</v>
      </c>
      <c r="B486" s="3">
        <v>485</v>
      </c>
      <c r="C486" s="3">
        <v>2053</v>
      </c>
      <c r="D486" s="3" t="s">
        <v>226</v>
      </c>
      <c r="E486" s="3" t="s">
        <v>226</v>
      </c>
      <c r="F486" s="3">
        <v>7</v>
      </c>
      <c r="G486" s="3">
        <v>27</v>
      </c>
      <c r="H486" s="3">
        <v>4</v>
      </c>
      <c r="I486" s="3">
        <v>1</v>
      </c>
    </row>
    <row r="487" spans="1:15">
      <c r="A487" s="3">
        <v>492</v>
      </c>
      <c r="B487" s="3">
        <v>486</v>
      </c>
      <c r="C487" s="3">
        <v>2056</v>
      </c>
      <c r="D487" s="3" t="s">
        <v>142</v>
      </c>
      <c r="E487" s="3" t="s">
        <v>69</v>
      </c>
      <c r="F487" s="3">
        <v>1</v>
      </c>
      <c r="G487" s="3">
        <v>31</v>
      </c>
      <c r="H487" s="3">
        <v>5</v>
      </c>
    </row>
    <row r="488" spans="1:15">
      <c r="A488" s="3">
        <v>491</v>
      </c>
      <c r="B488" s="3">
        <v>487</v>
      </c>
      <c r="C488" s="3">
        <v>2056</v>
      </c>
      <c r="D488" s="3" t="s">
        <v>226</v>
      </c>
      <c r="E488" s="3" t="s">
        <v>226</v>
      </c>
      <c r="F488" s="3">
        <v>5</v>
      </c>
      <c r="G488" s="3">
        <v>19</v>
      </c>
    </row>
    <row r="489" spans="1:15">
      <c r="A489" s="3">
        <v>533</v>
      </c>
      <c r="B489" s="3">
        <v>488</v>
      </c>
      <c r="C489" s="3">
        <v>2057</v>
      </c>
      <c r="D489" s="3" t="s">
        <v>226</v>
      </c>
      <c r="E489" s="3" t="s">
        <v>226</v>
      </c>
      <c r="F489" s="3">
        <v>1</v>
      </c>
      <c r="G489" s="3">
        <v>5</v>
      </c>
      <c r="H489" s="3">
        <v>4</v>
      </c>
      <c r="K489" s="3">
        <v>1</v>
      </c>
      <c r="O489" s="3" t="s">
        <v>367</v>
      </c>
    </row>
    <row r="490" spans="1:15">
      <c r="A490" s="3">
        <v>279</v>
      </c>
      <c r="B490" s="3">
        <v>489</v>
      </c>
      <c r="C490" s="3">
        <v>2058</v>
      </c>
      <c r="D490" s="3" t="s">
        <v>29</v>
      </c>
      <c r="E490" s="3" t="s">
        <v>22</v>
      </c>
      <c r="F490" s="3">
        <v>1</v>
      </c>
      <c r="G490" s="3">
        <v>10</v>
      </c>
      <c r="H490" s="3">
        <v>5</v>
      </c>
    </row>
    <row r="491" spans="1:15">
      <c r="A491" s="3">
        <v>280</v>
      </c>
      <c r="B491" s="3">
        <v>490</v>
      </c>
      <c r="C491" s="3">
        <v>2058</v>
      </c>
      <c r="D491" s="3" t="s">
        <v>226</v>
      </c>
      <c r="E491" s="3" t="s">
        <v>226</v>
      </c>
      <c r="F491" s="3">
        <v>3</v>
      </c>
      <c r="G491" s="3">
        <v>26</v>
      </c>
      <c r="H491" s="3">
        <v>4</v>
      </c>
      <c r="I491" s="3">
        <v>1</v>
      </c>
      <c r="O491" s="3" t="s">
        <v>257</v>
      </c>
    </row>
    <row r="492" spans="1:15">
      <c r="A492" s="3">
        <v>534</v>
      </c>
      <c r="B492" s="3">
        <v>491</v>
      </c>
      <c r="C492" s="3">
        <v>2060</v>
      </c>
      <c r="D492" s="3" t="s">
        <v>226</v>
      </c>
      <c r="E492" s="3" t="s">
        <v>226</v>
      </c>
      <c r="F492" s="3">
        <v>3</v>
      </c>
      <c r="G492" s="3">
        <v>15</v>
      </c>
      <c r="H492" s="3">
        <v>4</v>
      </c>
      <c r="K492" s="3">
        <v>1</v>
      </c>
      <c r="O492" s="3" t="s">
        <v>368</v>
      </c>
    </row>
    <row r="493" spans="1:15">
      <c r="A493" s="3">
        <v>421</v>
      </c>
      <c r="B493" s="3">
        <v>492</v>
      </c>
      <c r="C493" s="3">
        <v>2064</v>
      </c>
      <c r="D493" s="3" t="s">
        <v>17</v>
      </c>
      <c r="E493" s="3" t="s">
        <v>223</v>
      </c>
      <c r="F493" s="3">
        <v>1</v>
      </c>
      <c r="G493" s="3">
        <v>14</v>
      </c>
      <c r="H493" s="3">
        <v>5</v>
      </c>
    </row>
    <row r="494" spans="1:15">
      <c r="A494" s="3">
        <v>422</v>
      </c>
      <c r="B494" s="3">
        <v>493</v>
      </c>
      <c r="C494" s="3">
        <v>2064</v>
      </c>
      <c r="D494" s="3" t="s">
        <v>17</v>
      </c>
      <c r="E494" s="3" t="s">
        <v>246</v>
      </c>
      <c r="F494" s="3">
        <v>1</v>
      </c>
      <c r="G494" s="3">
        <v>22</v>
      </c>
      <c r="H494" s="3">
        <v>4</v>
      </c>
      <c r="M494" s="3">
        <v>1</v>
      </c>
    </row>
    <row r="495" spans="1:15">
      <c r="A495" s="3">
        <v>419</v>
      </c>
      <c r="B495" s="3">
        <v>494</v>
      </c>
      <c r="C495" s="3">
        <v>2064</v>
      </c>
      <c r="D495" s="3" t="s">
        <v>32</v>
      </c>
      <c r="E495" s="3" t="s">
        <v>113</v>
      </c>
      <c r="F495" s="3">
        <v>1</v>
      </c>
      <c r="G495" s="3">
        <v>13</v>
      </c>
      <c r="H495" s="3">
        <v>5</v>
      </c>
    </row>
    <row r="496" spans="1:15">
      <c r="A496" s="3">
        <v>426</v>
      </c>
      <c r="B496" s="3">
        <v>495</v>
      </c>
      <c r="C496" s="3">
        <v>2064</v>
      </c>
      <c r="D496" s="3" t="s">
        <v>40</v>
      </c>
      <c r="E496" s="3" t="s">
        <v>69</v>
      </c>
      <c r="F496" s="3">
        <v>1</v>
      </c>
      <c r="G496" s="3">
        <v>26</v>
      </c>
      <c r="H496" s="3">
        <v>4</v>
      </c>
      <c r="I496" s="3">
        <v>1</v>
      </c>
      <c r="L496" s="3">
        <v>1</v>
      </c>
    </row>
    <row r="497" spans="1:15">
      <c r="A497" s="3">
        <v>427</v>
      </c>
      <c r="B497" s="3">
        <v>496</v>
      </c>
      <c r="C497" s="3">
        <v>2064</v>
      </c>
      <c r="D497" s="3" t="s">
        <v>40</v>
      </c>
      <c r="E497" s="3" t="s">
        <v>85</v>
      </c>
      <c r="F497" s="3">
        <v>2</v>
      </c>
      <c r="G497" s="3">
        <v>26</v>
      </c>
      <c r="H497" s="3">
        <v>5</v>
      </c>
    </row>
    <row r="498" spans="1:15">
      <c r="A498" s="3">
        <v>428</v>
      </c>
      <c r="B498" s="3">
        <v>497</v>
      </c>
      <c r="C498" s="3">
        <v>2064</v>
      </c>
      <c r="D498" s="3" t="s">
        <v>40</v>
      </c>
      <c r="E498" s="3" t="s">
        <v>86</v>
      </c>
      <c r="F498" s="3">
        <v>1</v>
      </c>
      <c r="G498" s="3">
        <v>3</v>
      </c>
      <c r="H498" s="3">
        <v>5</v>
      </c>
      <c r="K498" s="3">
        <v>1</v>
      </c>
    </row>
    <row r="499" spans="1:15">
      <c r="A499" s="3">
        <v>423</v>
      </c>
      <c r="B499" s="3">
        <v>498</v>
      </c>
      <c r="C499" s="3">
        <v>2064</v>
      </c>
      <c r="D499" s="3" t="s">
        <v>29</v>
      </c>
      <c r="E499" s="3" t="s">
        <v>52</v>
      </c>
      <c r="F499" s="3">
        <v>1</v>
      </c>
      <c r="G499" s="3">
        <v>16</v>
      </c>
      <c r="H499" s="3">
        <v>5</v>
      </c>
    </row>
    <row r="500" spans="1:15">
      <c r="A500" s="3">
        <v>425</v>
      </c>
      <c r="B500" s="3">
        <v>499</v>
      </c>
      <c r="C500" s="3">
        <v>2064</v>
      </c>
      <c r="D500" s="3" t="s">
        <v>29</v>
      </c>
      <c r="E500" s="3" t="s">
        <v>69</v>
      </c>
      <c r="F500" s="3">
        <v>2</v>
      </c>
      <c r="G500" s="3">
        <v>21</v>
      </c>
      <c r="H500" s="3">
        <v>5</v>
      </c>
      <c r="K500" s="3">
        <v>2</v>
      </c>
      <c r="O500" s="3" t="s">
        <v>318</v>
      </c>
    </row>
    <row r="501" spans="1:15">
      <c r="A501" s="3">
        <v>420</v>
      </c>
      <c r="B501" s="3">
        <v>500</v>
      </c>
      <c r="C501" s="3">
        <v>2064</v>
      </c>
      <c r="D501" s="3" t="s">
        <v>29</v>
      </c>
      <c r="E501" s="3" t="s">
        <v>58</v>
      </c>
      <c r="F501" s="3">
        <v>1</v>
      </c>
      <c r="G501" s="3">
        <v>12</v>
      </c>
      <c r="H501" s="3">
        <v>5</v>
      </c>
    </row>
    <row r="502" spans="1:15">
      <c r="A502" s="3">
        <v>424</v>
      </c>
      <c r="B502" s="3">
        <v>501</v>
      </c>
      <c r="C502" s="3">
        <v>2064</v>
      </c>
      <c r="D502" s="3" t="s">
        <v>29</v>
      </c>
      <c r="E502" s="3" t="s">
        <v>20</v>
      </c>
      <c r="F502" s="3">
        <v>3</v>
      </c>
      <c r="G502" s="3">
        <v>8</v>
      </c>
    </row>
    <row r="503" spans="1:15">
      <c r="A503" s="3">
        <v>429</v>
      </c>
      <c r="B503" s="3">
        <v>502</v>
      </c>
      <c r="C503" s="3">
        <v>2064</v>
      </c>
      <c r="D503" s="3" t="s">
        <v>226</v>
      </c>
      <c r="E503" s="3" t="s">
        <v>226</v>
      </c>
      <c r="F503" s="3">
        <v>42</v>
      </c>
      <c r="G503" s="3">
        <v>126</v>
      </c>
      <c r="H503" s="3">
        <v>4</v>
      </c>
      <c r="I503" s="3">
        <v>1</v>
      </c>
      <c r="K503" s="3">
        <v>7</v>
      </c>
    </row>
    <row r="504" spans="1:15">
      <c r="A504" s="3">
        <v>39</v>
      </c>
      <c r="B504" s="3">
        <v>503</v>
      </c>
      <c r="C504" s="3">
        <v>2068</v>
      </c>
      <c r="D504" s="3" t="s">
        <v>65</v>
      </c>
      <c r="E504" s="3" t="s">
        <v>18</v>
      </c>
      <c r="F504" s="3">
        <v>1</v>
      </c>
      <c r="G504" s="3">
        <v>18</v>
      </c>
      <c r="H504" s="3">
        <v>4</v>
      </c>
      <c r="J504" s="3">
        <v>1</v>
      </c>
      <c r="K504" s="3">
        <v>1</v>
      </c>
    </row>
    <row r="505" spans="1:15">
      <c r="A505" s="3">
        <v>37</v>
      </c>
      <c r="B505" s="3">
        <v>504</v>
      </c>
      <c r="C505" s="3">
        <v>2068</v>
      </c>
      <c r="D505" s="3" t="s">
        <v>63</v>
      </c>
      <c r="E505" s="3" t="s">
        <v>18</v>
      </c>
      <c r="F505" s="3">
        <v>1</v>
      </c>
      <c r="G505" s="3">
        <v>9</v>
      </c>
      <c r="H505" s="3">
        <v>5</v>
      </c>
      <c r="J505" s="3">
        <v>1</v>
      </c>
    </row>
    <row r="506" spans="1:15">
      <c r="A506" s="3">
        <v>38</v>
      </c>
      <c r="B506" s="3">
        <v>505</v>
      </c>
      <c r="C506" s="3">
        <v>2068</v>
      </c>
      <c r="D506" s="3" t="s">
        <v>34</v>
      </c>
      <c r="E506" s="3" t="s">
        <v>64</v>
      </c>
      <c r="F506" s="3">
        <v>1</v>
      </c>
      <c r="G506" s="3">
        <v>4</v>
      </c>
      <c r="H506" s="3">
        <v>5</v>
      </c>
    </row>
    <row r="507" spans="1:15">
      <c r="A507" s="3">
        <v>508</v>
      </c>
      <c r="B507" s="3">
        <v>506</v>
      </c>
      <c r="C507" s="3">
        <v>2068</v>
      </c>
      <c r="D507" s="3" t="s">
        <v>226</v>
      </c>
      <c r="E507" s="3" t="s">
        <v>226</v>
      </c>
      <c r="F507" s="3">
        <v>1</v>
      </c>
      <c r="G507" s="3">
        <v>3</v>
      </c>
      <c r="H507" s="3">
        <v>3</v>
      </c>
    </row>
    <row r="508" spans="1:15">
      <c r="A508" s="3">
        <v>113</v>
      </c>
      <c r="B508" s="3">
        <v>507</v>
      </c>
      <c r="C508" s="3">
        <v>3000</v>
      </c>
      <c r="D508" s="3" t="s">
        <v>15</v>
      </c>
      <c r="E508" s="3" t="s">
        <v>104</v>
      </c>
      <c r="F508" s="3">
        <v>2</v>
      </c>
      <c r="G508" s="3">
        <v>3</v>
      </c>
      <c r="H508" s="3">
        <v>5</v>
      </c>
    </row>
    <row r="509" spans="1:15">
      <c r="A509" s="3">
        <v>115</v>
      </c>
      <c r="B509" s="3">
        <v>508</v>
      </c>
      <c r="C509" s="3">
        <v>3000</v>
      </c>
      <c r="D509" s="3" t="s">
        <v>17</v>
      </c>
      <c r="E509" s="3" t="s">
        <v>126</v>
      </c>
      <c r="F509" s="3">
        <v>1</v>
      </c>
      <c r="G509" s="3">
        <v>25</v>
      </c>
      <c r="H509" s="3">
        <v>5</v>
      </c>
    </row>
    <row r="510" spans="1:15">
      <c r="A510" s="3">
        <v>118</v>
      </c>
      <c r="B510" s="3">
        <v>509</v>
      </c>
      <c r="C510" s="3">
        <v>3000</v>
      </c>
      <c r="D510" s="3" t="s">
        <v>17</v>
      </c>
      <c r="E510" s="3" t="s">
        <v>130</v>
      </c>
      <c r="F510" s="3">
        <v>2</v>
      </c>
      <c r="G510" s="3">
        <v>25</v>
      </c>
      <c r="H510" s="3">
        <v>5</v>
      </c>
      <c r="O510" s="3" t="s">
        <v>131</v>
      </c>
    </row>
    <row r="511" spans="1:15">
      <c r="A511" s="3">
        <v>120</v>
      </c>
      <c r="B511" s="3">
        <v>510</v>
      </c>
      <c r="C511" s="3">
        <v>3000</v>
      </c>
      <c r="D511" s="3" t="s">
        <v>25</v>
      </c>
      <c r="E511" s="3" t="s">
        <v>135</v>
      </c>
      <c r="F511" s="3">
        <v>1</v>
      </c>
      <c r="G511" s="3">
        <v>3</v>
      </c>
      <c r="H511" s="3">
        <v>4</v>
      </c>
    </row>
    <row r="512" spans="1:15">
      <c r="A512" s="3">
        <v>122</v>
      </c>
      <c r="B512" s="3">
        <v>511</v>
      </c>
      <c r="C512" s="3">
        <v>3000</v>
      </c>
      <c r="D512" s="3" t="s">
        <v>25</v>
      </c>
      <c r="E512" s="3" t="s">
        <v>78</v>
      </c>
      <c r="F512" s="3">
        <v>1</v>
      </c>
      <c r="G512" s="3">
        <v>7</v>
      </c>
      <c r="H512" s="3">
        <v>4</v>
      </c>
      <c r="O512" s="3" t="s">
        <v>137</v>
      </c>
    </row>
    <row r="513" spans="1:15">
      <c r="A513" s="3">
        <v>116</v>
      </c>
      <c r="B513" s="3">
        <v>512</v>
      </c>
      <c r="C513" s="3">
        <v>3000</v>
      </c>
      <c r="D513" s="3" t="s">
        <v>46</v>
      </c>
      <c r="E513" s="3" t="s">
        <v>127</v>
      </c>
      <c r="F513" s="3">
        <v>12</v>
      </c>
      <c r="G513" s="3">
        <v>179</v>
      </c>
      <c r="H513" s="3">
        <v>5</v>
      </c>
      <c r="O513" s="3" t="s">
        <v>128</v>
      </c>
    </row>
    <row r="514" spans="1:15">
      <c r="A514" s="3">
        <v>121</v>
      </c>
      <c r="B514" s="3">
        <v>513</v>
      </c>
      <c r="C514" s="3">
        <v>3000</v>
      </c>
      <c r="D514" s="3" t="s">
        <v>46</v>
      </c>
      <c r="E514" s="3" t="s">
        <v>136</v>
      </c>
      <c r="F514" s="3">
        <v>2</v>
      </c>
      <c r="G514" s="3">
        <v>159</v>
      </c>
      <c r="H514" s="3">
        <v>4</v>
      </c>
      <c r="K514" s="3">
        <v>1</v>
      </c>
      <c r="O514" s="3" t="s">
        <v>128</v>
      </c>
    </row>
    <row r="515" spans="1:15">
      <c r="A515" s="3">
        <v>119</v>
      </c>
      <c r="B515" s="3">
        <v>514</v>
      </c>
      <c r="C515" s="3">
        <v>3000</v>
      </c>
      <c r="D515" s="3" t="s">
        <v>132</v>
      </c>
      <c r="E515" s="3" t="s">
        <v>133</v>
      </c>
      <c r="F515" s="3">
        <v>1</v>
      </c>
      <c r="G515" s="3">
        <v>36</v>
      </c>
      <c r="H515" s="3">
        <v>4</v>
      </c>
      <c r="I515" s="3">
        <v>1</v>
      </c>
      <c r="O515" s="3" t="s">
        <v>134</v>
      </c>
    </row>
    <row r="516" spans="1:15">
      <c r="A516" s="3">
        <v>117</v>
      </c>
      <c r="B516" s="3">
        <v>515</v>
      </c>
      <c r="C516" s="3">
        <v>3000</v>
      </c>
      <c r="D516" s="3" t="s">
        <v>29</v>
      </c>
      <c r="E516" s="3" t="s">
        <v>129</v>
      </c>
      <c r="F516" s="3">
        <v>1</v>
      </c>
      <c r="G516" s="3">
        <v>4</v>
      </c>
      <c r="H516" s="3">
        <v>4</v>
      </c>
    </row>
    <row r="517" spans="1:15">
      <c r="A517" s="3">
        <v>112</v>
      </c>
      <c r="B517" s="3">
        <v>516</v>
      </c>
      <c r="C517" s="3">
        <v>3000</v>
      </c>
      <c r="D517" s="3" t="s">
        <v>29</v>
      </c>
      <c r="E517" s="3" t="s">
        <v>77</v>
      </c>
      <c r="F517" s="3">
        <v>1</v>
      </c>
      <c r="G517" s="3">
        <v>12</v>
      </c>
      <c r="H517" s="3">
        <v>5</v>
      </c>
    </row>
    <row r="518" spans="1:15">
      <c r="A518" s="3">
        <v>114</v>
      </c>
      <c r="B518" s="3">
        <v>517</v>
      </c>
      <c r="C518" s="3">
        <v>3000</v>
      </c>
      <c r="D518" s="3" t="s">
        <v>29</v>
      </c>
      <c r="E518" s="3" t="s">
        <v>59</v>
      </c>
      <c r="F518" s="3">
        <v>3</v>
      </c>
      <c r="G518" s="3">
        <v>7</v>
      </c>
      <c r="H518" s="3">
        <v>5</v>
      </c>
      <c r="O518" s="3" t="s">
        <v>125</v>
      </c>
    </row>
    <row r="519" spans="1:15">
      <c r="A519" s="3">
        <v>110</v>
      </c>
      <c r="B519" s="3">
        <v>518</v>
      </c>
      <c r="C519" s="3">
        <v>3000</v>
      </c>
      <c r="D519" s="3" t="s">
        <v>226</v>
      </c>
      <c r="E519" s="3" t="s">
        <v>104</v>
      </c>
      <c r="F519" s="3">
        <v>129</v>
      </c>
      <c r="G519" s="3">
        <v>491</v>
      </c>
      <c r="H519" s="5" t="s">
        <v>122</v>
      </c>
      <c r="I519" s="3">
        <v>4</v>
      </c>
      <c r="K519" s="3">
        <v>2</v>
      </c>
      <c r="O519" s="3" t="s">
        <v>123</v>
      </c>
    </row>
    <row r="520" spans="1:15">
      <c r="A520" s="3">
        <v>111</v>
      </c>
      <c r="B520" s="3">
        <v>519</v>
      </c>
      <c r="C520" s="3">
        <v>3000</v>
      </c>
      <c r="D520" s="3" t="s">
        <v>226</v>
      </c>
      <c r="E520" s="3" t="s">
        <v>20</v>
      </c>
      <c r="F520" s="3">
        <v>1</v>
      </c>
      <c r="G520" s="3">
        <v>1</v>
      </c>
      <c r="H520" s="3">
        <v>5</v>
      </c>
      <c r="O520" s="3" t="s">
        <v>124</v>
      </c>
    </row>
    <row r="521" spans="1:15">
      <c r="A521" s="3">
        <v>64</v>
      </c>
      <c r="B521" s="3">
        <v>520</v>
      </c>
      <c r="C521" s="3">
        <v>3001</v>
      </c>
      <c r="D521" s="3" t="s">
        <v>226</v>
      </c>
      <c r="E521" s="3" t="s">
        <v>226</v>
      </c>
      <c r="F521" s="3">
        <v>4</v>
      </c>
      <c r="G521" s="3">
        <v>7</v>
      </c>
      <c r="H521" s="3">
        <v>4</v>
      </c>
      <c r="I521" s="3">
        <v>1</v>
      </c>
      <c r="K521" s="3">
        <v>1</v>
      </c>
      <c r="O521" s="3" t="s">
        <v>88</v>
      </c>
    </row>
    <row r="522" spans="1:15">
      <c r="A522" s="3">
        <v>130</v>
      </c>
      <c r="B522" s="3">
        <v>521</v>
      </c>
      <c r="C522" s="3">
        <v>3002</v>
      </c>
      <c r="D522" s="3" t="s">
        <v>15</v>
      </c>
      <c r="E522" s="3" t="s">
        <v>104</v>
      </c>
      <c r="F522" s="3">
        <v>2</v>
      </c>
      <c r="G522" s="3">
        <v>3</v>
      </c>
      <c r="H522" s="3">
        <v>5</v>
      </c>
      <c r="M522" s="3">
        <v>2</v>
      </c>
    </row>
    <row r="523" spans="1:15">
      <c r="A523" s="3">
        <v>139</v>
      </c>
      <c r="B523" s="3">
        <v>522</v>
      </c>
      <c r="C523" s="3">
        <v>3002</v>
      </c>
      <c r="D523" s="3" t="s">
        <v>17</v>
      </c>
      <c r="E523" s="3" t="s">
        <v>151</v>
      </c>
      <c r="F523" s="3">
        <v>1</v>
      </c>
      <c r="G523" s="3">
        <v>18</v>
      </c>
      <c r="H523" s="3">
        <v>5</v>
      </c>
      <c r="I523" s="3">
        <v>1</v>
      </c>
    </row>
    <row r="524" spans="1:15">
      <c r="A524" s="3">
        <v>137</v>
      </c>
      <c r="B524" s="3">
        <v>523</v>
      </c>
      <c r="C524" s="3">
        <v>3002</v>
      </c>
      <c r="D524" s="3" t="s">
        <v>17</v>
      </c>
      <c r="E524" s="3" t="s">
        <v>150</v>
      </c>
      <c r="F524" s="3">
        <v>1</v>
      </c>
      <c r="G524" s="3">
        <v>36</v>
      </c>
      <c r="H524" s="3">
        <v>5</v>
      </c>
      <c r="I524" s="3">
        <v>1</v>
      </c>
    </row>
    <row r="525" spans="1:15">
      <c r="A525" s="3">
        <v>138</v>
      </c>
      <c r="B525" s="3">
        <v>524</v>
      </c>
      <c r="C525" s="3">
        <v>3002</v>
      </c>
      <c r="D525" s="3" t="s">
        <v>17</v>
      </c>
      <c r="E525" s="3" t="s">
        <v>148</v>
      </c>
      <c r="F525" s="3">
        <v>1</v>
      </c>
      <c r="G525" s="3">
        <v>21</v>
      </c>
      <c r="H525" s="3">
        <v>5</v>
      </c>
    </row>
    <row r="526" spans="1:15">
      <c r="A526" s="3">
        <v>140</v>
      </c>
      <c r="B526" s="3">
        <v>525</v>
      </c>
      <c r="C526" s="3">
        <v>3002</v>
      </c>
      <c r="D526" s="3" t="s">
        <v>46</v>
      </c>
      <c r="E526" s="3" t="s">
        <v>152</v>
      </c>
      <c r="F526" s="3">
        <v>1</v>
      </c>
      <c r="G526" s="3">
        <v>43</v>
      </c>
      <c r="H526" s="3">
        <v>5</v>
      </c>
      <c r="I526" s="3">
        <v>1</v>
      </c>
    </row>
    <row r="527" spans="1:15">
      <c r="A527" s="3">
        <v>134</v>
      </c>
      <c r="B527" s="3">
        <v>526</v>
      </c>
      <c r="C527" s="3">
        <v>3002</v>
      </c>
      <c r="D527" s="3" t="s">
        <v>46</v>
      </c>
      <c r="E527" s="3" t="s">
        <v>148</v>
      </c>
      <c r="F527" s="3">
        <v>1</v>
      </c>
      <c r="G527" s="3">
        <v>19</v>
      </c>
      <c r="H527" s="3">
        <v>5</v>
      </c>
      <c r="I527" s="3">
        <v>1</v>
      </c>
      <c r="K527" s="3">
        <v>1</v>
      </c>
    </row>
    <row r="528" spans="1:15">
      <c r="A528" s="3">
        <v>132</v>
      </c>
      <c r="B528" s="3">
        <v>527</v>
      </c>
      <c r="C528" s="3">
        <v>3002</v>
      </c>
      <c r="D528" s="3" t="s">
        <v>34</v>
      </c>
      <c r="E528" s="3" t="s">
        <v>52</v>
      </c>
      <c r="F528" s="3">
        <v>1</v>
      </c>
      <c r="G528" s="3">
        <v>21</v>
      </c>
      <c r="H528" s="3">
        <v>3</v>
      </c>
    </row>
    <row r="529" spans="1:15">
      <c r="A529" s="3">
        <v>135</v>
      </c>
      <c r="B529" s="3">
        <v>528</v>
      </c>
      <c r="C529" s="3">
        <v>3002</v>
      </c>
      <c r="D529" s="3" t="s">
        <v>29</v>
      </c>
      <c r="E529" s="3" t="s">
        <v>149</v>
      </c>
      <c r="F529" s="3">
        <v>1</v>
      </c>
      <c r="G529" s="3">
        <v>19</v>
      </c>
      <c r="H529" s="3">
        <v>5</v>
      </c>
      <c r="O529" s="3" t="s">
        <v>154</v>
      </c>
    </row>
    <row r="530" spans="1:15">
      <c r="A530" s="3">
        <v>136</v>
      </c>
      <c r="B530" s="3">
        <v>529</v>
      </c>
      <c r="C530" s="3">
        <v>3002</v>
      </c>
      <c r="D530" s="3" t="s">
        <v>29</v>
      </c>
      <c r="E530" s="3" t="s">
        <v>58</v>
      </c>
      <c r="F530" s="3">
        <v>1</v>
      </c>
      <c r="G530" s="3">
        <v>8</v>
      </c>
      <c r="H530" s="3">
        <v>5</v>
      </c>
      <c r="J530" s="3">
        <v>1</v>
      </c>
      <c r="K530" s="3">
        <v>1</v>
      </c>
      <c r="M530" s="3">
        <v>1</v>
      </c>
    </row>
    <row r="531" spans="1:15">
      <c r="A531" s="3">
        <v>133</v>
      </c>
      <c r="B531" s="3">
        <v>530</v>
      </c>
      <c r="C531" s="3">
        <v>3002</v>
      </c>
      <c r="D531" s="3" t="s">
        <v>29</v>
      </c>
      <c r="E531" s="3" t="s">
        <v>59</v>
      </c>
      <c r="F531" s="3">
        <v>2</v>
      </c>
      <c r="G531" s="3">
        <v>10</v>
      </c>
      <c r="H531" s="3">
        <v>5</v>
      </c>
    </row>
    <row r="532" spans="1:15">
      <c r="A532" s="3">
        <v>131</v>
      </c>
      <c r="B532" s="3">
        <v>531</v>
      </c>
      <c r="C532" s="3">
        <v>3002</v>
      </c>
      <c r="D532" s="3" t="s">
        <v>29</v>
      </c>
      <c r="E532" s="3" t="s">
        <v>147</v>
      </c>
      <c r="F532" s="3">
        <v>1</v>
      </c>
      <c r="G532" s="3">
        <v>6</v>
      </c>
      <c r="H532" s="3">
        <v>5</v>
      </c>
    </row>
    <row r="533" spans="1:15">
      <c r="A533" s="3">
        <v>141</v>
      </c>
      <c r="B533" s="3">
        <v>532</v>
      </c>
      <c r="C533" s="3">
        <v>3002</v>
      </c>
      <c r="D533" s="3" t="s">
        <v>226</v>
      </c>
      <c r="E533" s="3" t="s">
        <v>104</v>
      </c>
      <c r="F533" s="3">
        <v>46</v>
      </c>
      <c r="G533" s="3">
        <v>76</v>
      </c>
      <c r="H533" s="3">
        <v>5</v>
      </c>
      <c r="I533" s="3">
        <v>1</v>
      </c>
      <c r="J533" s="3">
        <v>2</v>
      </c>
      <c r="O533" s="3" t="s">
        <v>153</v>
      </c>
    </row>
    <row r="534" spans="1:15">
      <c r="A534" s="3">
        <v>86</v>
      </c>
      <c r="B534" s="3">
        <v>533</v>
      </c>
      <c r="C534" s="3">
        <v>3005</v>
      </c>
      <c r="D534" s="3" t="s">
        <v>34</v>
      </c>
      <c r="E534" s="3" t="s">
        <v>64</v>
      </c>
      <c r="F534" s="3">
        <v>1</v>
      </c>
      <c r="G534" s="3">
        <v>1</v>
      </c>
      <c r="H534" s="3">
        <v>5</v>
      </c>
      <c r="O534" s="3" t="s">
        <v>102</v>
      </c>
    </row>
    <row r="535" spans="1:15">
      <c r="A535" s="3">
        <v>87</v>
      </c>
      <c r="B535" s="3">
        <v>534</v>
      </c>
      <c r="C535" s="3">
        <v>3005</v>
      </c>
      <c r="D535" s="3" t="s">
        <v>29</v>
      </c>
      <c r="E535" s="3" t="s">
        <v>103</v>
      </c>
      <c r="F535" s="3">
        <v>1</v>
      </c>
      <c r="G535" s="3">
        <v>13</v>
      </c>
      <c r="H535" s="3">
        <v>5</v>
      </c>
    </row>
    <row r="536" spans="1:15">
      <c r="A536" s="3">
        <v>89</v>
      </c>
      <c r="B536" s="3">
        <v>535</v>
      </c>
      <c r="C536" s="3">
        <v>3005</v>
      </c>
      <c r="D536" s="3" t="s">
        <v>29</v>
      </c>
      <c r="E536" s="3" t="s">
        <v>103</v>
      </c>
      <c r="F536" s="3">
        <v>1</v>
      </c>
      <c r="G536" s="3">
        <v>8</v>
      </c>
      <c r="H536" s="3">
        <v>5</v>
      </c>
    </row>
    <row r="537" spans="1:15">
      <c r="A537" s="3">
        <v>90</v>
      </c>
      <c r="B537" s="3">
        <v>536</v>
      </c>
      <c r="C537" s="3">
        <v>3005</v>
      </c>
      <c r="D537" s="3" t="s">
        <v>29</v>
      </c>
      <c r="E537" s="3" t="s">
        <v>103</v>
      </c>
      <c r="F537" s="3">
        <v>1</v>
      </c>
      <c r="G537" s="3">
        <v>7</v>
      </c>
      <c r="H537" s="3">
        <v>5</v>
      </c>
    </row>
    <row r="538" spans="1:15">
      <c r="A538" s="3">
        <v>88</v>
      </c>
      <c r="B538" s="3">
        <v>537</v>
      </c>
      <c r="C538" s="3">
        <v>3005</v>
      </c>
      <c r="D538" s="3" t="s">
        <v>226</v>
      </c>
      <c r="E538" s="3" t="s">
        <v>104</v>
      </c>
      <c r="F538" s="3">
        <v>27</v>
      </c>
      <c r="G538" s="3">
        <v>86</v>
      </c>
      <c r="I538" s="3">
        <v>1</v>
      </c>
      <c r="O538" s="3" t="s">
        <v>105</v>
      </c>
    </row>
    <row r="539" spans="1:15">
      <c r="A539" s="3">
        <v>520</v>
      </c>
      <c r="B539" s="3">
        <v>538</v>
      </c>
      <c r="C539" s="3" t="s">
        <v>363</v>
      </c>
      <c r="D539" s="3" t="s">
        <v>226</v>
      </c>
      <c r="E539" s="3" t="s">
        <v>226</v>
      </c>
      <c r="F539" s="3">
        <v>1</v>
      </c>
      <c r="G539" s="3">
        <v>6</v>
      </c>
      <c r="H539" s="3">
        <v>4</v>
      </c>
    </row>
    <row r="540" spans="1:15">
      <c r="A540" s="3">
        <v>25</v>
      </c>
      <c r="B540" s="3">
        <v>539</v>
      </c>
      <c r="C540" s="4">
        <v>3007</v>
      </c>
      <c r="D540" s="3" t="s">
        <v>17</v>
      </c>
      <c r="E540" s="3" t="s">
        <v>36</v>
      </c>
      <c r="F540" s="3">
        <v>1</v>
      </c>
      <c r="G540" s="3">
        <v>44</v>
      </c>
      <c r="H540" s="3">
        <v>4</v>
      </c>
      <c r="K540" s="3">
        <v>1</v>
      </c>
    </row>
    <row r="541" spans="1:15">
      <c r="A541" s="3">
        <v>24</v>
      </c>
      <c r="B541" s="3">
        <v>540</v>
      </c>
      <c r="C541" s="4">
        <v>3007</v>
      </c>
      <c r="D541" s="3" t="s">
        <v>17</v>
      </c>
      <c r="E541" s="3" t="s">
        <v>52</v>
      </c>
      <c r="F541" s="3">
        <v>1</v>
      </c>
      <c r="G541" s="3">
        <v>247</v>
      </c>
      <c r="H541" s="3">
        <v>5</v>
      </c>
      <c r="I541" s="3">
        <v>1</v>
      </c>
      <c r="K541" s="3">
        <v>1</v>
      </c>
      <c r="O541" s="3" t="s">
        <v>33</v>
      </c>
    </row>
    <row r="542" spans="1:15">
      <c r="A542" s="3">
        <v>27</v>
      </c>
      <c r="B542" s="3">
        <v>541</v>
      </c>
      <c r="C542" s="4">
        <v>3007</v>
      </c>
      <c r="D542" s="3" t="s">
        <v>34</v>
      </c>
      <c r="E542" s="3" t="s">
        <v>18</v>
      </c>
      <c r="F542" s="3">
        <v>1</v>
      </c>
      <c r="G542" s="3">
        <v>5</v>
      </c>
      <c r="H542" s="3">
        <v>5</v>
      </c>
    </row>
    <row r="543" spans="1:15">
      <c r="A543" s="3">
        <v>26</v>
      </c>
      <c r="B543" s="3">
        <v>542</v>
      </c>
      <c r="C543" s="4">
        <v>3007</v>
      </c>
      <c r="D543" s="3" t="s">
        <v>29</v>
      </c>
      <c r="E543" s="3" t="s">
        <v>52</v>
      </c>
      <c r="F543" s="3">
        <v>1</v>
      </c>
      <c r="G543" s="3">
        <v>15</v>
      </c>
      <c r="H543" s="3">
        <v>5</v>
      </c>
      <c r="O543" s="3" t="s">
        <v>53</v>
      </c>
    </row>
    <row r="544" spans="1:15">
      <c r="A544" s="3">
        <v>28</v>
      </c>
      <c r="B544" s="3">
        <v>543</v>
      </c>
      <c r="C544" s="4">
        <v>3007</v>
      </c>
      <c r="D544" s="3" t="s">
        <v>226</v>
      </c>
      <c r="E544" s="3" t="s">
        <v>16</v>
      </c>
      <c r="F544" s="3">
        <v>11</v>
      </c>
      <c r="G544" s="3">
        <v>18</v>
      </c>
      <c r="H544" s="3">
        <v>4</v>
      </c>
      <c r="K544" s="3">
        <v>2</v>
      </c>
      <c r="O544" s="3" t="s">
        <v>54</v>
      </c>
    </row>
    <row r="545" spans="1:15">
      <c r="A545" s="3">
        <v>40</v>
      </c>
      <c r="B545" s="3">
        <v>544</v>
      </c>
      <c r="C545" s="4">
        <v>3008</v>
      </c>
      <c r="D545" s="3" t="s">
        <v>17</v>
      </c>
      <c r="E545" s="3" t="s">
        <v>66</v>
      </c>
      <c r="F545" s="3">
        <v>1</v>
      </c>
      <c r="G545" s="3">
        <v>44</v>
      </c>
      <c r="H545" s="3">
        <v>5</v>
      </c>
      <c r="I545" s="3">
        <v>1</v>
      </c>
      <c r="O545" s="3" t="s">
        <v>67</v>
      </c>
    </row>
    <row r="546" spans="1:15">
      <c r="A546" s="3">
        <v>41</v>
      </c>
      <c r="B546" s="3">
        <v>545</v>
      </c>
      <c r="C546" s="4">
        <v>3008</v>
      </c>
      <c r="D546" s="3" t="s">
        <v>226</v>
      </c>
      <c r="E546" s="3" t="s">
        <v>16</v>
      </c>
      <c r="F546" s="3">
        <v>9</v>
      </c>
      <c r="G546" s="3">
        <v>16</v>
      </c>
      <c r="H546" s="3">
        <v>4</v>
      </c>
    </row>
    <row r="547" spans="1:15">
      <c r="A547" s="3">
        <v>521</v>
      </c>
      <c r="B547" s="3">
        <v>546</v>
      </c>
      <c r="C547" s="3" t="s">
        <v>364</v>
      </c>
      <c r="D547" s="3" t="s">
        <v>34</v>
      </c>
      <c r="E547" s="3" t="s">
        <v>365</v>
      </c>
      <c r="F547" s="3">
        <v>2</v>
      </c>
      <c r="G547" s="3">
        <v>2</v>
      </c>
      <c r="H547" s="3">
        <v>3</v>
      </c>
      <c r="O547" s="6" t="s">
        <v>366</v>
      </c>
    </row>
    <row r="548" spans="1:15">
      <c r="A548" s="3">
        <v>524</v>
      </c>
      <c r="B548" s="3">
        <v>547</v>
      </c>
      <c r="C548" s="3">
        <v>3010</v>
      </c>
      <c r="D548" s="3" t="s">
        <v>226</v>
      </c>
      <c r="E548" s="3" t="s">
        <v>226</v>
      </c>
      <c r="F548" s="3">
        <v>6</v>
      </c>
      <c r="G548" s="3">
        <v>14</v>
      </c>
      <c r="H548" s="3">
        <v>4</v>
      </c>
    </row>
    <row r="549" spans="1:15">
      <c r="A549" s="3">
        <v>522</v>
      </c>
      <c r="B549" s="3">
        <v>548</v>
      </c>
      <c r="C549" s="3">
        <v>3011</v>
      </c>
      <c r="D549" s="3" t="s">
        <v>226</v>
      </c>
      <c r="E549" s="3" t="s">
        <v>226</v>
      </c>
      <c r="F549" s="3">
        <v>5</v>
      </c>
      <c r="G549" s="3">
        <v>8</v>
      </c>
      <c r="H549" s="3">
        <v>4</v>
      </c>
    </row>
    <row r="550" spans="1:15">
      <c r="A550" s="3">
        <v>267</v>
      </c>
      <c r="B550" s="3">
        <v>549</v>
      </c>
      <c r="C550" s="3">
        <v>3013</v>
      </c>
      <c r="D550" s="3" t="s">
        <v>32</v>
      </c>
      <c r="E550" s="3" t="s">
        <v>69</v>
      </c>
      <c r="F550" s="3">
        <v>1</v>
      </c>
      <c r="G550" s="3">
        <v>25</v>
      </c>
      <c r="H550" s="3">
        <v>4</v>
      </c>
      <c r="K550" s="3">
        <v>1</v>
      </c>
      <c r="O550" s="3" t="s">
        <v>251</v>
      </c>
    </row>
    <row r="551" spans="1:15">
      <c r="A551" s="3">
        <v>268</v>
      </c>
      <c r="B551" s="3">
        <v>550</v>
      </c>
      <c r="C551" s="3">
        <v>3013</v>
      </c>
      <c r="D551" s="3" t="s">
        <v>29</v>
      </c>
      <c r="E551" s="3" t="s">
        <v>91</v>
      </c>
      <c r="F551" s="3">
        <v>1</v>
      </c>
      <c r="G551" s="3">
        <v>4</v>
      </c>
      <c r="H551" s="3">
        <v>5</v>
      </c>
      <c r="K551" s="3">
        <v>1</v>
      </c>
    </row>
    <row r="552" spans="1:15">
      <c r="A552" s="3">
        <v>269</v>
      </c>
      <c r="B552" s="3">
        <v>551</v>
      </c>
      <c r="C552" s="3">
        <v>3013</v>
      </c>
      <c r="D552" s="3" t="s">
        <v>226</v>
      </c>
      <c r="E552" s="3" t="s">
        <v>226</v>
      </c>
      <c r="F552" s="3">
        <v>22</v>
      </c>
      <c r="G552" s="3">
        <v>29</v>
      </c>
      <c r="H552" s="3">
        <v>4</v>
      </c>
    </row>
    <row r="553" spans="1:15">
      <c r="A553" s="3">
        <v>523</v>
      </c>
      <c r="B553" s="3">
        <v>552</v>
      </c>
      <c r="C553" s="3">
        <v>3014</v>
      </c>
      <c r="D553" s="3" t="s">
        <v>226</v>
      </c>
      <c r="E553" s="3" t="s">
        <v>226</v>
      </c>
      <c r="F553" s="3">
        <v>5</v>
      </c>
      <c r="G553" s="3">
        <v>10</v>
      </c>
      <c r="H553" s="3">
        <v>4</v>
      </c>
    </row>
    <row r="554" spans="1:15">
      <c r="A554" s="3">
        <v>488</v>
      </c>
      <c r="B554" s="3">
        <v>553</v>
      </c>
      <c r="C554" s="3">
        <v>3015</v>
      </c>
      <c r="D554" s="3" t="s">
        <v>34</v>
      </c>
      <c r="E554" s="3" t="s">
        <v>20</v>
      </c>
      <c r="F554" s="3">
        <v>1</v>
      </c>
      <c r="G554" s="3">
        <v>5</v>
      </c>
      <c r="O554" s="3" t="s">
        <v>355</v>
      </c>
    </row>
    <row r="555" spans="1:15">
      <c r="A555" s="3">
        <v>489</v>
      </c>
      <c r="B555" s="3">
        <v>554</v>
      </c>
      <c r="C555" s="3">
        <v>3015</v>
      </c>
      <c r="D555" s="3" t="s">
        <v>29</v>
      </c>
      <c r="E555" s="3" t="s">
        <v>69</v>
      </c>
      <c r="F555" s="3">
        <v>1</v>
      </c>
      <c r="G555" s="3">
        <v>2</v>
      </c>
      <c r="H555" s="3">
        <v>5</v>
      </c>
      <c r="O555" s="3" t="s">
        <v>356</v>
      </c>
    </row>
    <row r="556" spans="1:15">
      <c r="A556" s="3">
        <v>490</v>
      </c>
      <c r="B556" s="3">
        <v>555</v>
      </c>
      <c r="C556" s="3">
        <v>3015</v>
      </c>
      <c r="D556" s="3" t="s">
        <v>226</v>
      </c>
      <c r="E556" s="3" t="s">
        <v>226</v>
      </c>
      <c r="F556" s="3">
        <v>10</v>
      </c>
      <c r="G556" s="3">
        <v>7</v>
      </c>
      <c r="H556" s="3">
        <v>3</v>
      </c>
    </row>
    <row r="557" spans="1:15">
      <c r="A557" s="3">
        <v>507</v>
      </c>
      <c r="B557" s="3">
        <v>556</v>
      </c>
      <c r="C557" s="3">
        <v>3016</v>
      </c>
      <c r="D557" s="3" t="s">
        <v>226</v>
      </c>
      <c r="E557" s="3" t="s">
        <v>226</v>
      </c>
      <c r="F557" s="3">
        <v>2</v>
      </c>
      <c r="G557" s="3">
        <v>5</v>
      </c>
      <c r="H557" s="3">
        <v>3</v>
      </c>
    </row>
  </sheetData>
  <sortState ref="A2:P557">
    <sortCondition ref="B2:B55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659"/>
  <sheetViews>
    <sheetView workbookViewId="0">
      <pane ySplit="1" topLeftCell="A2" activePane="bottomLeft" state="frozen"/>
      <selection pane="bottomLeft" sqref="A1:XFD1048576"/>
    </sheetView>
  </sheetViews>
  <sheetFormatPr defaultRowHeight="12.75"/>
  <cols>
    <col min="1" max="1" width="8.7109375" style="3" customWidth="1"/>
    <col min="2" max="2" width="9.140625" style="3"/>
    <col min="3" max="3" width="11.85546875" style="3" customWidth="1"/>
    <col min="4" max="4" width="16.42578125" style="3" customWidth="1"/>
    <col min="5" max="5" width="13.42578125" style="3" customWidth="1"/>
    <col min="6" max="7" width="8" style="3" customWidth="1"/>
    <col min="8" max="8" width="6.42578125" style="3" bestFit="1" customWidth="1"/>
    <col min="9" max="14" width="6.140625" style="3" customWidth="1"/>
    <col min="15" max="15" width="25.85546875" style="3" customWidth="1"/>
    <col min="16" max="16384" width="9.140625" style="3"/>
  </cols>
  <sheetData>
    <row r="1" spans="1:15" s="1" customFormat="1">
      <c r="A1" s="1" t="s">
        <v>376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11</v>
      </c>
      <c r="G1" s="1" t="s">
        <v>12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1" t="s">
        <v>13</v>
      </c>
    </row>
    <row r="2" spans="1:15">
      <c r="A2" s="3">
        <v>289</v>
      </c>
      <c r="B2" s="3">
        <v>1</v>
      </c>
      <c r="C2" s="3">
        <v>1000</v>
      </c>
      <c r="D2" s="3" t="s">
        <v>17</v>
      </c>
      <c r="E2" s="3" t="s">
        <v>69</v>
      </c>
      <c r="F2" s="3">
        <v>1</v>
      </c>
      <c r="G2" s="3">
        <v>43</v>
      </c>
      <c r="H2" s="3">
        <v>3</v>
      </c>
      <c r="I2" s="3">
        <v>1</v>
      </c>
      <c r="O2" s="3" t="s">
        <v>261</v>
      </c>
    </row>
    <row r="3" spans="1:15">
      <c r="A3" s="3">
        <v>291</v>
      </c>
      <c r="B3" s="3">
        <v>2</v>
      </c>
      <c r="C3" s="3">
        <v>1000</v>
      </c>
      <c r="D3" s="3" t="s">
        <v>17</v>
      </c>
      <c r="E3" s="3" t="s">
        <v>69</v>
      </c>
      <c r="F3" s="3">
        <v>1</v>
      </c>
      <c r="G3" s="3">
        <v>24</v>
      </c>
      <c r="H3" s="3">
        <v>5</v>
      </c>
      <c r="I3" s="3">
        <v>1</v>
      </c>
      <c r="O3" s="3" t="s">
        <v>262</v>
      </c>
    </row>
    <row r="4" spans="1:15">
      <c r="A4" s="3">
        <v>286</v>
      </c>
      <c r="B4" s="3">
        <v>3</v>
      </c>
      <c r="C4" s="3">
        <v>1000</v>
      </c>
      <c r="D4" s="3" t="s">
        <v>17</v>
      </c>
      <c r="E4" s="3" t="s">
        <v>58</v>
      </c>
      <c r="F4" s="3">
        <v>1</v>
      </c>
      <c r="G4" s="3">
        <v>56</v>
      </c>
      <c r="H4" s="3">
        <v>4</v>
      </c>
      <c r="I4" s="3">
        <v>1</v>
      </c>
      <c r="M4" s="3">
        <v>1</v>
      </c>
      <c r="O4" s="3" t="s">
        <v>260</v>
      </c>
    </row>
    <row r="5" spans="1:15">
      <c r="A5" s="3">
        <v>288</v>
      </c>
      <c r="B5" s="3">
        <v>4</v>
      </c>
      <c r="C5" s="3">
        <v>1000</v>
      </c>
      <c r="D5" s="3" t="s">
        <v>17</v>
      </c>
      <c r="E5" s="3" t="s">
        <v>20</v>
      </c>
      <c r="F5" s="3">
        <v>1</v>
      </c>
      <c r="G5" s="3">
        <v>6</v>
      </c>
      <c r="H5" s="3">
        <v>5</v>
      </c>
    </row>
    <row r="6" spans="1:15">
      <c r="A6" s="3">
        <v>287</v>
      </c>
      <c r="B6" s="3">
        <v>5</v>
      </c>
      <c r="C6" s="3">
        <v>1000</v>
      </c>
      <c r="D6" s="3" t="s">
        <v>235</v>
      </c>
      <c r="E6" s="3" t="s">
        <v>20</v>
      </c>
      <c r="F6" s="3">
        <v>1</v>
      </c>
      <c r="G6" s="3">
        <v>30</v>
      </c>
      <c r="H6" s="3">
        <v>5</v>
      </c>
    </row>
    <row r="7" spans="1:15">
      <c r="A7" s="3">
        <v>285</v>
      </c>
      <c r="B7" s="3">
        <v>6</v>
      </c>
      <c r="C7" s="3">
        <v>1000</v>
      </c>
      <c r="D7" s="3" t="s">
        <v>40</v>
      </c>
      <c r="E7" s="3" t="s">
        <v>85</v>
      </c>
      <c r="F7" s="3">
        <v>1</v>
      </c>
      <c r="G7" s="3">
        <v>4</v>
      </c>
      <c r="H7" s="3">
        <v>4</v>
      </c>
    </row>
    <row r="8" spans="1:15">
      <c r="A8" s="3">
        <v>290</v>
      </c>
      <c r="B8" s="3">
        <v>7</v>
      </c>
      <c r="C8" s="3">
        <v>1000</v>
      </c>
      <c r="D8" s="3" t="s">
        <v>29</v>
      </c>
      <c r="E8" s="3" t="s">
        <v>78</v>
      </c>
      <c r="F8" s="3">
        <v>1</v>
      </c>
      <c r="G8" s="3">
        <v>11</v>
      </c>
      <c r="H8" s="3">
        <v>5</v>
      </c>
    </row>
    <row r="9" spans="1:15">
      <c r="C9" s="7" t="s">
        <v>377</v>
      </c>
      <c r="F9" s="3">
        <f>SUBTOTAL(9,F2:F8)</f>
        <v>7</v>
      </c>
      <c r="G9" s="3">
        <f>SUBTOTAL(9,G2:G8)</f>
        <v>174</v>
      </c>
      <c r="H9" s="45">
        <f>SUM(H2:H8)/COUNT(H2:H8)</f>
        <v>4.4285714285714288</v>
      </c>
      <c r="I9" s="3">
        <f t="shared" ref="I9:N9" si="0">SUBTOTAL(9,I2:I8)</f>
        <v>3</v>
      </c>
      <c r="J9" s="3">
        <f t="shared" si="0"/>
        <v>0</v>
      </c>
      <c r="K9" s="3">
        <f t="shared" si="0"/>
        <v>0</v>
      </c>
      <c r="L9" s="3">
        <f t="shared" si="0"/>
        <v>0</v>
      </c>
      <c r="M9" s="3">
        <f t="shared" si="0"/>
        <v>1</v>
      </c>
      <c r="N9" s="3">
        <f t="shared" si="0"/>
        <v>0</v>
      </c>
    </row>
    <row r="10" spans="1:15">
      <c r="A10" s="3">
        <v>106</v>
      </c>
      <c r="B10" s="3">
        <v>8</v>
      </c>
      <c r="C10" s="3" t="s">
        <v>116</v>
      </c>
      <c r="D10" s="3" t="s">
        <v>15</v>
      </c>
      <c r="E10" s="3" t="s">
        <v>119</v>
      </c>
      <c r="F10" s="3">
        <v>1</v>
      </c>
      <c r="G10" s="3">
        <v>4</v>
      </c>
      <c r="H10" s="3">
        <v>5</v>
      </c>
    </row>
    <row r="11" spans="1:15">
      <c r="A11" s="3">
        <v>108</v>
      </c>
      <c r="B11" s="3">
        <v>9</v>
      </c>
      <c r="C11" s="3" t="s">
        <v>116</v>
      </c>
      <c r="D11" s="3" t="s">
        <v>120</v>
      </c>
      <c r="E11" s="3" t="s">
        <v>121</v>
      </c>
      <c r="F11" s="3">
        <v>2</v>
      </c>
      <c r="G11" s="3">
        <v>50</v>
      </c>
      <c r="H11" s="3">
        <v>5</v>
      </c>
      <c r="K11" s="3">
        <v>1</v>
      </c>
      <c r="L11" s="3">
        <v>1</v>
      </c>
    </row>
    <row r="12" spans="1:15">
      <c r="A12" s="3">
        <v>105</v>
      </c>
      <c r="B12" s="3">
        <v>10</v>
      </c>
      <c r="C12" s="3" t="s">
        <v>116</v>
      </c>
      <c r="D12" s="3" t="s">
        <v>34</v>
      </c>
      <c r="E12" s="3" t="s">
        <v>117</v>
      </c>
      <c r="F12" s="3">
        <v>1</v>
      </c>
      <c r="G12" s="3">
        <v>6</v>
      </c>
      <c r="H12" s="3">
        <v>4</v>
      </c>
      <c r="O12" s="3" t="s">
        <v>118</v>
      </c>
    </row>
    <row r="13" spans="1:15">
      <c r="A13" s="3">
        <v>107</v>
      </c>
      <c r="B13" s="3">
        <v>11</v>
      </c>
      <c r="C13" s="3" t="s">
        <v>116</v>
      </c>
      <c r="D13" s="3" t="s">
        <v>29</v>
      </c>
      <c r="E13" s="3" t="s">
        <v>78</v>
      </c>
      <c r="F13" s="3">
        <v>1</v>
      </c>
      <c r="G13" s="3">
        <v>9</v>
      </c>
      <c r="H13" s="3">
        <v>5</v>
      </c>
    </row>
    <row r="14" spans="1:15">
      <c r="A14" s="3">
        <v>109</v>
      </c>
      <c r="B14" s="3">
        <v>12</v>
      </c>
      <c r="C14" s="3" t="s">
        <v>116</v>
      </c>
      <c r="D14" s="3" t="s">
        <v>226</v>
      </c>
      <c r="E14" s="3" t="s">
        <v>104</v>
      </c>
      <c r="F14" s="3">
        <v>20</v>
      </c>
      <c r="G14" s="3">
        <v>164</v>
      </c>
      <c r="H14" s="3">
        <v>4</v>
      </c>
    </row>
    <row r="15" spans="1:15">
      <c r="C15" s="8" t="s">
        <v>378</v>
      </c>
      <c r="F15" s="3">
        <f>SUBTOTAL(9,F10:F14)</f>
        <v>25</v>
      </c>
      <c r="G15" s="3">
        <f>SUBTOTAL(9,G10:G14)</f>
        <v>233</v>
      </c>
      <c r="H15" s="45">
        <f>SUM(H10:H14)/COUNT(H10:H14)</f>
        <v>4.5999999999999996</v>
      </c>
      <c r="I15" s="3">
        <f t="shared" ref="I15:N15" si="1">SUBTOTAL(9,I10:I14)</f>
        <v>0</v>
      </c>
      <c r="J15" s="3">
        <f t="shared" si="1"/>
        <v>0</v>
      </c>
      <c r="K15" s="3">
        <f t="shared" si="1"/>
        <v>1</v>
      </c>
      <c r="L15" s="3">
        <f t="shared" si="1"/>
        <v>1</v>
      </c>
      <c r="M15" s="3">
        <f t="shared" si="1"/>
        <v>0</v>
      </c>
      <c r="N15" s="3">
        <f t="shared" si="1"/>
        <v>0</v>
      </c>
    </row>
    <row r="16" spans="1:15">
      <c r="A16" s="3">
        <v>72</v>
      </c>
      <c r="B16" s="3">
        <v>13</v>
      </c>
      <c r="C16" s="3" t="s">
        <v>89</v>
      </c>
      <c r="D16" s="3" t="s">
        <v>15</v>
      </c>
      <c r="E16" s="3" t="s">
        <v>226</v>
      </c>
      <c r="F16" s="3">
        <v>4</v>
      </c>
      <c r="G16" s="3">
        <v>10</v>
      </c>
      <c r="H16" s="3">
        <v>5</v>
      </c>
      <c r="K16" s="3">
        <v>1</v>
      </c>
      <c r="L16" s="3">
        <v>4</v>
      </c>
      <c r="M16" s="3">
        <v>2</v>
      </c>
    </row>
    <row r="17" spans="1:15">
      <c r="A17" s="3">
        <v>73</v>
      </c>
      <c r="B17" s="3">
        <v>14</v>
      </c>
      <c r="C17" s="3" t="s">
        <v>89</v>
      </c>
      <c r="D17" s="3" t="s">
        <v>17</v>
      </c>
      <c r="E17" s="3" t="s">
        <v>79</v>
      </c>
      <c r="F17" s="3">
        <v>2</v>
      </c>
      <c r="G17" s="3">
        <v>31</v>
      </c>
      <c r="H17" s="3">
        <v>3</v>
      </c>
      <c r="J17" s="3">
        <v>2</v>
      </c>
      <c r="L17" s="3">
        <v>2</v>
      </c>
    </row>
    <row r="18" spans="1:15">
      <c r="A18" s="3">
        <v>68</v>
      </c>
      <c r="B18" s="3">
        <v>15</v>
      </c>
      <c r="C18" s="3" t="s">
        <v>89</v>
      </c>
      <c r="D18" s="3" t="s">
        <v>25</v>
      </c>
      <c r="E18" s="3" t="s">
        <v>91</v>
      </c>
      <c r="F18" s="3">
        <v>1</v>
      </c>
      <c r="G18" s="3">
        <v>2</v>
      </c>
      <c r="H18" s="3">
        <v>5</v>
      </c>
    </row>
    <row r="19" spans="1:15">
      <c r="A19" s="3">
        <v>65</v>
      </c>
      <c r="B19" s="3">
        <v>16</v>
      </c>
      <c r="C19" s="3" t="s">
        <v>89</v>
      </c>
      <c r="D19" s="3" t="s">
        <v>25</v>
      </c>
      <c r="E19" s="3" t="s">
        <v>52</v>
      </c>
      <c r="F19" s="3">
        <v>1</v>
      </c>
      <c r="G19" s="3">
        <v>8</v>
      </c>
      <c r="H19" s="3">
        <v>4</v>
      </c>
      <c r="L19" s="3">
        <v>1</v>
      </c>
    </row>
    <row r="20" spans="1:15">
      <c r="A20" s="3">
        <v>70</v>
      </c>
      <c r="B20" s="3">
        <v>17</v>
      </c>
      <c r="C20" s="3" t="s">
        <v>89</v>
      </c>
      <c r="D20" s="3" t="s">
        <v>25</v>
      </c>
      <c r="E20" s="3" t="s">
        <v>71</v>
      </c>
      <c r="F20" s="3">
        <v>1</v>
      </c>
      <c r="G20" s="3">
        <v>6</v>
      </c>
      <c r="H20" s="3">
        <v>5</v>
      </c>
    </row>
    <row r="21" spans="1:15">
      <c r="A21" s="3">
        <v>66</v>
      </c>
      <c r="B21" s="3">
        <v>18</v>
      </c>
      <c r="C21" s="3" t="s">
        <v>89</v>
      </c>
      <c r="D21" s="3" t="s">
        <v>25</v>
      </c>
      <c r="E21" s="3" t="s">
        <v>90</v>
      </c>
      <c r="F21" s="3">
        <v>1</v>
      </c>
      <c r="G21" s="3">
        <v>3</v>
      </c>
      <c r="H21" s="3">
        <v>4</v>
      </c>
      <c r="L21" s="3">
        <v>1</v>
      </c>
    </row>
    <row r="22" spans="1:15">
      <c r="A22" s="3">
        <v>67</v>
      </c>
      <c r="B22" s="3">
        <v>19</v>
      </c>
      <c r="C22" s="3" t="s">
        <v>89</v>
      </c>
      <c r="D22" s="3" t="s">
        <v>25</v>
      </c>
      <c r="E22" s="3" t="s">
        <v>30</v>
      </c>
      <c r="F22" s="3">
        <v>1</v>
      </c>
      <c r="G22" s="3">
        <v>24</v>
      </c>
      <c r="H22" s="3">
        <v>4</v>
      </c>
      <c r="L22" s="3">
        <v>1</v>
      </c>
    </row>
    <row r="23" spans="1:15">
      <c r="A23" s="3">
        <v>69</v>
      </c>
      <c r="B23" s="3">
        <v>20</v>
      </c>
      <c r="C23" s="3" t="s">
        <v>89</v>
      </c>
      <c r="D23" s="3" t="s">
        <v>25</v>
      </c>
      <c r="E23" s="3" t="s">
        <v>77</v>
      </c>
      <c r="F23" s="3">
        <v>2</v>
      </c>
      <c r="G23" s="3">
        <v>5</v>
      </c>
      <c r="H23" s="3">
        <v>4</v>
      </c>
      <c r="L23" s="3">
        <v>1</v>
      </c>
      <c r="N23" s="3">
        <v>1</v>
      </c>
      <c r="O23" s="3" t="s">
        <v>92</v>
      </c>
    </row>
    <row r="24" spans="1:15">
      <c r="A24" s="3">
        <v>71</v>
      </c>
      <c r="B24" s="3">
        <v>21</v>
      </c>
      <c r="C24" s="3" t="s">
        <v>89</v>
      </c>
      <c r="D24" s="3" t="s">
        <v>25</v>
      </c>
      <c r="E24" s="3" t="s">
        <v>20</v>
      </c>
      <c r="F24" s="3">
        <v>1</v>
      </c>
      <c r="G24" s="3">
        <v>3</v>
      </c>
      <c r="H24" s="3">
        <v>5</v>
      </c>
      <c r="K24" s="3">
        <v>1</v>
      </c>
      <c r="N24" s="3">
        <v>1</v>
      </c>
      <c r="O24" s="3" t="s">
        <v>479</v>
      </c>
    </row>
    <row r="25" spans="1:15">
      <c r="A25" s="3">
        <v>82</v>
      </c>
      <c r="B25" s="3">
        <v>22</v>
      </c>
      <c r="C25" s="3" t="s">
        <v>89</v>
      </c>
      <c r="D25" s="3" t="s">
        <v>40</v>
      </c>
      <c r="E25" s="3" t="s">
        <v>69</v>
      </c>
      <c r="F25" s="3">
        <v>1</v>
      </c>
      <c r="G25" s="3">
        <v>8</v>
      </c>
      <c r="H25" s="3">
        <v>5</v>
      </c>
      <c r="L25" s="3">
        <v>1</v>
      </c>
      <c r="N25" s="3">
        <v>1</v>
      </c>
      <c r="O25" s="3" t="s">
        <v>92</v>
      </c>
    </row>
    <row r="26" spans="1:15">
      <c r="A26" s="3">
        <v>84</v>
      </c>
      <c r="B26" s="3">
        <v>23</v>
      </c>
      <c r="C26" s="3" t="s">
        <v>89</v>
      </c>
      <c r="D26" s="3" t="s">
        <v>40</v>
      </c>
      <c r="E26" s="3" t="s">
        <v>69</v>
      </c>
      <c r="F26" s="3">
        <v>1</v>
      </c>
      <c r="G26" s="3">
        <v>3</v>
      </c>
      <c r="H26" s="3">
        <v>3</v>
      </c>
      <c r="L26" s="3">
        <v>1</v>
      </c>
      <c r="O26" s="3" t="s">
        <v>99</v>
      </c>
    </row>
    <row r="27" spans="1:15">
      <c r="A27" s="3">
        <v>83</v>
      </c>
      <c r="B27" s="3">
        <v>24</v>
      </c>
      <c r="C27" s="3" t="s">
        <v>89</v>
      </c>
      <c r="D27" s="3" t="s">
        <v>40</v>
      </c>
      <c r="E27" s="3" t="s">
        <v>226</v>
      </c>
      <c r="F27" s="3">
        <v>1</v>
      </c>
      <c r="G27" s="3">
        <v>9</v>
      </c>
      <c r="H27" s="3">
        <v>5</v>
      </c>
      <c r="O27" s="3" t="s">
        <v>98</v>
      </c>
    </row>
    <row r="28" spans="1:15">
      <c r="A28" s="3">
        <v>81</v>
      </c>
      <c r="B28" s="3">
        <v>25</v>
      </c>
      <c r="C28" s="3" t="s">
        <v>89</v>
      </c>
      <c r="D28" s="3" t="s">
        <v>34</v>
      </c>
      <c r="E28" s="3" t="s">
        <v>30</v>
      </c>
      <c r="F28" s="3">
        <v>1</v>
      </c>
      <c r="G28" s="3">
        <v>19</v>
      </c>
      <c r="H28" s="3">
        <v>5</v>
      </c>
      <c r="M28" s="3">
        <v>1</v>
      </c>
      <c r="O28" s="3" t="s">
        <v>97</v>
      </c>
    </row>
    <row r="29" spans="1:15">
      <c r="A29" s="3">
        <v>80</v>
      </c>
      <c r="B29" s="3">
        <v>26</v>
      </c>
      <c r="C29" s="3" t="s">
        <v>89</v>
      </c>
      <c r="D29" s="3" t="s">
        <v>34</v>
      </c>
      <c r="E29" s="3" t="s">
        <v>69</v>
      </c>
      <c r="F29" s="3">
        <v>1</v>
      </c>
      <c r="G29" s="3">
        <v>11</v>
      </c>
      <c r="H29" s="3">
        <v>5</v>
      </c>
      <c r="K29" s="3">
        <v>1</v>
      </c>
      <c r="L29" s="3">
        <v>1</v>
      </c>
    </row>
    <row r="30" spans="1:15">
      <c r="A30" s="3">
        <v>75</v>
      </c>
      <c r="B30" s="3">
        <v>27</v>
      </c>
      <c r="C30" s="3" t="s">
        <v>89</v>
      </c>
      <c r="D30" s="3" t="s">
        <v>29</v>
      </c>
      <c r="E30" s="3" t="s">
        <v>69</v>
      </c>
      <c r="F30" s="3">
        <v>2</v>
      </c>
      <c r="G30" s="3">
        <v>5</v>
      </c>
      <c r="H30" s="3">
        <v>1</v>
      </c>
      <c r="J30" s="3" t="s">
        <v>96</v>
      </c>
      <c r="K30" s="3">
        <v>1</v>
      </c>
      <c r="L30" s="3">
        <v>1</v>
      </c>
      <c r="O30" s="3" t="s">
        <v>95</v>
      </c>
    </row>
    <row r="31" spans="1:15">
      <c r="A31" s="3">
        <v>78</v>
      </c>
      <c r="B31" s="3">
        <v>28</v>
      </c>
      <c r="C31" s="3" t="s">
        <v>89</v>
      </c>
      <c r="D31" s="3" t="s">
        <v>29</v>
      </c>
      <c r="E31" s="3" t="s">
        <v>77</v>
      </c>
      <c r="F31" s="3">
        <v>1</v>
      </c>
      <c r="G31" s="3">
        <v>14</v>
      </c>
      <c r="H31" s="3">
        <v>5</v>
      </c>
      <c r="L31" s="3">
        <v>1</v>
      </c>
      <c r="N31" s="3">
        <v>1</v>
      </c>
      <c r="O31" s="3" t="s">
        <v>92</v>
      </c>
    </row>
    <row r="32" spans="1:15">
      <c r="A32" s="3">
        <v>79</v>
      </c>
      <c r="B32" s="3">
        <v>29</v>
      </c>
      <c r="C32" s="3" t="s">
        <v>89</v>
      </c>
      <c r="D32" s="3" t="s">
        <v>29</v>
      </c>
      <c r="E32" s="3" t="s">
        <v>59</v>
      </c>
      <c r="F32" s="3">
        <v>3</v>
      </c>
      <c r="G32" s="3">
        <v>20</v>
      </c>
      <c r="H32" s="3">
        <v>4</v>
      </c>
      <c r="N32" s="3">
        <v>1</v>
      </c>
      <c r="O32" s="3" t="s">
        <v>92</v>
      </c>
    </row>
    <row r="33" spans="1:15">
      <c r="A33" s="3">
        <v>74</v>
      </c>
      <c r="B33" s="3">
        <v>30</v>
      </c>
      <c r="C33" s="3" t="s">
        <v>89</v>
      </c>
      <c r="D33" s="3" t="s">
        <v>29</v>
      </c>
      <c r="E33" s="3" t="s">
        <v>22</v>
      </c>
      <c r="F33" s="3">
        <v>1</v>
      </c>
      <c r="G33" s="3">
        <v>17</v>
      </c>
      <c r="H33" s="3">
        <v>4</v>
      </c>
      <c r="K33" s="3">
        <v>1</v>
      </c>
      <c r="L33" s="3">
        <v>1</v>
      </c>
      <c r="O33" s="3" t="s">
        <v>94</v>
      </c>
    </row>
    <row r="34" spans="1:15">
      <c r="A34" s="3">
        <v>76</v>
      </c>
      <c r="B34" s="3">
        <v>31</v>
      </c>
      <c r="C34" s="3" t="s">
        <v>89</v>
      </c>
      <c r="D34" s="3" t="s">
        <v>29</v>
      </c>
      <c r="E34" s="3" t="s">
        <v>22</v>
      </c>
      <c r="F34" s="3">
        <v>1</v>
      </c>
      <c r="G34" s="3">
        <v>7</v>
      </c>
      <c r="H34" s="3">
        <v>4</v>
      </c>
      <c r="L34" s="3">
        <v>1</v>
      </c>
    </row>
    <row r="35" spans="1:15">
      <c r="A35" s="3">
        <v>77</v>
      </c>
      <c r="B35" s="3">
        <v>32</v>
      </c>
      <c r="C35" s="3" t="s">
        <v>89</v>
      </c>
      <c r="D35" s="3" t="s">
        <v>29</v>
      </c>
      <c r="E35" s="3" t="s">
        <v>22</v>
      </c>
      <c r="F35" s="3">
        <v>1</v>
      </c>
      <c r="G35" s="3">
        <v>6</v>
      </c>
      <c r="H35" s="3">
        <v>4</v>
      </c>
      <c r="O35" s="3" t="s">
        <v>70</v>
      </c>
    </row>
    <row r="36" spans="1:15">
      <c r="A36" s="3">
        <v>85</v>
      </c>
      <c r="B36" s="3">
        <v>33</v>
      </c>
      <c r="C36" s="3" t="s">
        <v>89</v>
      </c>
      <c r="D36" s="3" t="s">
        <v>226</v>
      </c>
      <c r="E36" s="3" t="s">
        <v>16</v>
      </c>
      <c r="F36" s="3">
        <v>80</v>
      </c>
      <c r="G36" s="3">
        <v>131</v>
      </c>
      <c r="H36" s="3">
        <v>4</v>
      </c>
      <c r="K36" s="3">
        <v>2</v>
      </c>
      <c r="M36" s="3">
        <v>1</v>
      </c>
      <c r="N36" s="3" t="s">
        <v>100</v>
      </c>
      <c r="O36" s="3" t="s">
        <v>101</v>
      </c>
    </row>
    <row r="37" spans="1:15">
      <c r="C37" s="8" t="s">
        <v>379</v>
      </c>
      <c r="F37" s="3">
        <f>SUBTOTAL(9,F16:F36)</f>
        <v>108</v>
      </c>
      <c r="G37" s="3">
        <f>SUBTOTAL(9,G16:G36)</f>
        <v>342</v>
      </c>
      <c r="H37" s="45">
        <f>SUM(H16:H36)/COUNT(H16:H36)</f>
        <v>4.1904761904761907</v>
      </c>
      <c r="I37" s="3">
        <f t="shared" ref="I37:N37" si="2">SUBTOTAL(9,I16:I36)</f>
        <v>0</v>
      </c>
      <c r="J37" s="3">
        <f t="shared" si="2"/>
        <v>2</v>
      </c>
      <c r="K37" s="3">
        <f t="shared" si="2"/>
        <v>7</v>
      </c>
      <c r="L37" s="3">
        <f t="shared" si="2"/>
        <v>17</v>
      </c>
      <c r="M37" s="3">
        <f t="shared" si="2"/>
        <v>4</v>
      </c>
      <c r="N37" s="3">
        <f t="shared" si="2"/>
        <v>5</v>
      </c>
    </row>
    <row r="38" spans="1:15">
      <c r="A38" s="3">
        <v>157</v>
      </c>
      <c r="B38" s="3">
        <v>34</v>
      </c>
      <c r="C38" s="3" t="s">
        <v>162</v>
      </c>
      <c r="D38" s="3" t="s">
        <v>15</v>
      </c>
      <c r="E38" s="3" t="s">
        <v>138</v>
      </c>
      <c r="F38" s="3">
        <v>1</v>
      </c>
      <c r="G38" s="3">
        <v>4</v>
      </c>
      <c r="H38" s="3">
        <v>5</v>
      </c>
      <c r="I38" s="3">
        <v>1</v>
      </c>
      <c r="M38" s="3">
        <v>1</v>
      </c>
      <c r="O38" s="3" t="s">
        <v>169</v>
      </c>
    </row>
    <row r="39" spans="1:15">
      <c r="A39" s="3">
        <v>152</v>
      </c>
      <c r="B39" s="3">
        <v>35</v>
      </c>
      <c r="C39" s="3" t="s">
        <v>162</v>
      </c>
      <c r="D39" s="3" t="s">
        <v>17</v>
      </c>
      <c r="E39" s="3" t="s">
        <v>59</v>
      </c>
      <c r="F39" s="3">
        <v>2</v>
      </c>
      <c r="G39" s="3">
        <v>24</v>
      </c>
      <c r="H39" s="3">
        <v>5</v>
      </c>
      <c r="O39" s="3" t="s">
        <v>165</v>
      </c>
    </row>
    <row r="40" spans="1:15">
      <c r="A40" s="3">
        <v>153</v>
      </c>
      <c r="B40" s="3">
        <v>36</v>
      </c>
      <c r="C40" s="3" t="s">
        <v>162</v>
      </c>
      <c r="D40" s="3" t="s">
        <v>142</v>
      </c>
      <c r="E40" s="3" t="s">
        <v>166</v>
      </c>
      <c r="F40" s="3">
        <v>1</v>
      </c>
      <c r="G40" s="3">
        <v>15</v>
      </c>
      <c r="H40" s="3">
        <v>5</v>
      </c>
      <c r="K40" s="3">
        <v>1</v>
      </c>
    </row>
    <row r="41" spans="1:15">
      <c r="A41" s="3">
        <v>150</v>
      </c>
      <c r="B41" s="3">
        <v>37</v>
      </c>
      <c r="C41" s="3" t="s">
        <v>162</v>
      </c>
      <c r="D41" s="3" t="s">
        <v>142</v>
      </c>
      <c r="E41" s="3" t="s">
        <v>164</v>
      </c>
      <c r="F41" s="3">
        <v>1</v>
      </c>
      <c r="G41" s="3">
        <v>18</v>
      </c>
      <c r="H41" s="3">
        <v>4</v>
      </c>
      <c r="L41" s="3">
        <v>2</v>
      </c>
      <c r="M41" s="3">
        <v>2</v>
      </c>
    </row>
    <row r="42" spans="1:15">
      <c r="A42" s="3">
        <v>151</v>
      </c>
      <c r="B42" s="3">
        <v>38</v>
      </c>
      <c r="C42" s="3" t="s">
        <v>162</v>
      </c>
      <c r="D42" s="3" t="s">
        <v>142</v>
      </c>
      <c r="E42" s="3" t="s">
        <v>20</v>
      </c>
      <c r="F42" s="3">
        <v>1</v>
      </c>
      <c r="G42" s="3">
        <v>3</v>
      </c>
      <c r="H42" s="3">
        <v>5</v>
      </c>
      <c r="O42" s="3" t="s">
        <v>72</v>
      </c>
    </row>
    <row r="43" spans="1:15">
      <c r="A43" s="3">
        <v>158</v>
      </c>
      <c r="B43" s="3">
        <v>39</v>
      </c>
      <c r="C43" s="3" t="s">
        <v>162</v>
      </c>
      <c r="D43" s="3" t="s">
        <v>46</v>
      </c>
      <c r="E43" s="3" t="s">
        <v>106</v>
      </c>
      <c r="F43" s="3">
        <v>1</v>
      </c>
      <c r="G43" s="3">
        <v>8</v>
      </c>
      <c r="H43" s="3">
        <v>4</v>
      </c>
      <c r="O43" s="3" t="s">
        <v>108</v>
      </c>
    </row>
    <row r="44" spans="1:15">
      <c r="A44" s="3">
        <v>149</v>
      </c>
      <c r="B44" s="3">
        <v>40</v>
      </c>
      <c r="C44" s="3" t="s">
        <v>162</v>
      </c>
      <c r="D44" s="3" t="s">
        <v>34</v>
      </c>
      <c r="E44" s="3" t="s">
        <v>58</v>
      </c>
      <c r="F44" s="3">
        <v>2</v>
      </c>
      <c r="G44" s="3">
        <v>14</v>
      </c>
      <c r="H44" s="3">
        <v>4</v>
      </c>
    </row>
    <row r="45" spans="1:15">
      <c r="A45" s="3">
        <v>154</v>
      </c>
      <c r="B45" s="3">
        <v>41</v>
      </c>
      <c r="C45" s="3" t="s">
        <v>162</v>
      </c>
      <c r="D45" s="3" t="s">
        <v>34</v>
      </c>
      <c r="E45" s="3" t="s">
        <v>20</v>
      </c>
      <c r="F45" s="3">
        <v>1</v>
      </c>
      <c r="G45" s="3">
        <v>2</v>
      </c>
      <c r="H45" s="3">
        <v>5</v>
      </c>
      <c r="M45" s="3">
        <v>1</v>
      </c>
    </row>
    <row r="46" spans="1:15">
      <c r="A46" s="3">
        <v>155</v>
      </c>
      <c r="B46" s="3">
        <v>42</v>
      </c>
      <c r="C46" s="3" t="s">
        <v>162</v>
      </c>
      <c r="D46" s="3" t="s">
        <v>80</v>
      </c>
      <c r="E46" s="3" t="s">
        <v>167</v>
      </c>
      <c r="F46" s="3">
        <v>1</v>
      </c>
      <c r="G46" s="3">
        <v>1</v>
      </c>
      <c r="H46" s="3">
        <v>5</v>
      </c>
      <c r="I46" s="3">
        <v>1</v>
      </c>
    </row>
    <row r="47" spans="1:15">
      <c r="A47" s="3">
        <v>147</v>
      </c>
      <c r="B47" s="3">
        <v>43</v>
      </c>
      <c r="C47" s="3" t="s">
        <v>162</v>
      </c>
      <c r="D47" s="3" t="s">
        <v>29</v>
      </c>
      <c r="E47" s="3" t="s">
        <v>52</v>
      </c>
      <c r="F47" s="3">
        <v>1</v>
      </c>
      <c r="G47" s="3">
        <v>3</v>
      </c>
      <c r="H47" s="3">
        <v>5</v>
      </c>
      <c r="O47" s="3" t="s">
        <v>163</v>
      </c>
    </row>
    <row r="48" spans="1:15">
      <c r="A48" s="3">
        <v>148</v>
      </c>
      <c r="B48" s="3">
        <v>44</v>
      </c>
      <c r="C48" s="3" t="s">
        <v>162</v>
      </c>
      <c r="D48" s="3" t="s">
        <v>29</v>
      </c>
      <c r="E48" s="3" t="s">
        <v>20</v>
      </c>
      <c r="F48" s="3">
        <v>1</v>
      </c>
      <c r="G48" s="3">
        <v>3</v>
      </c>
      <c r="H48" s="3">
        <v>5</v>
      </c>
    </row>
    <row r="49" spans="1:15">
      <c r="A49" s="3">
        <v>156</v>
      </c>
      <c r="B49" s="3">
        <v>45</v>
      </c>
      <c r="C49" s="3" t="s">
        <v>162</v>
      </c>
      <c r="D49" s="3" t="s">
        <v>29</v>
      </c>
      <c r="E49" s="3" t="s">
        <v>20</v>
      </c>
      <c r="F49" s="3">
        <v>1</v>
      </c>
      <c r="G49" s="3">
        <v>6</v>
      </c>
      <c r="H49" s="3">
        <v>5</v>
      </c>
      <c r="O49" s="3" t="s">
        <v>168</v>
      </c>
    </row>
    <row r="50" spans="1:15">
      <c r="A50" s="3">
        <v>159</v>
      </c>
      <c r="B50" s="3">
        <v>46</v>
      </c>
      <c r="C50" s="3" t="s">
        <v>162</v>
      </c>
      <c r="D50" s="3" t="s">
        <v>226</v>
      </c>
      <c r="E50" s="3" t="s">
        <v>104</v>
      </c>
      <c r="F50" s="3">
        <v>58</v>
      </c>
      <c r="G50" s="3">
        <v>172</v>
      </c>
      <c r="H50" s="3">
        <v>4</v>
      </c>
      <c r="J50" s="3">
        <v>32</v>
      </c>
      <c r="K50" s="3">
        <v>1</v>
      </c>
      <c r="M50" s="3">
        <v>9</v>
      </c>
      <c r="O50" s="3" t="s">
        <v>170</v>
      </c>
    </row>
    <row r="51" spans="1:15">
      <c r="C51" s="8" t="s">
        <v>380</v>
      </c>
      <c r="F51" s="3">
        <f>SUBTOTAL(9,F38:F50)</f>
        <v>72</v>
      </c>
      <c r="G51" s="3">
        <f>SUBTOTAL(9,G38:G50)</f>
        <v>273</v>
      </c>
      <c r="H51" s="45">
        <f>SUM(H38:H50)/COUNT(H38:H50)</f>
        <v>4.6923076923076925</v>
      </c>
      <c r="I51" s="3">
        <f t="shared" ref="I51:N51" si="3">SUBTOTAL(9,I38:I50)</f>
        <v>2</v>
      </c>
      <c r="J51" s="3">
        <f t="shared" si="3"/>
        <v>32</v>
      </c>
      <c r="K51" s="3">
        <f t="shared" si="3"/>
        <v>2</v>
      </c>
      <c r="L51" s="3">
        <f t="shared" si="3"/>
        <v>2</v>
      </c>
      <c r="M51" s="3">
        <f t="shared" si="3"/>
        <v>13</v>
      </c>
      <c r="N51" s="3">
        <f t="shared" si="3"/>
        <v>0</v>
      </c>
    </row>
    <row r="52" spans="1:15">
      <c r="A52" s="3">
        <v>22</v>
      </c>
      <c r="B52" s="3">
        <v>47</v>
      </c>
      <c r="C52" s="3" t="s">
        <v>44</v>
      </c>
      <c r="D52" s="3" t="s">
        <v>49</v>
      </c>
      <c r="E52" s="3" t="s">
        <v>226</v>
      </c>
      <c r="F52" s="3">
        <v>1</v>
      </c>
      <c r="G52" s="3">
        <v>2</v>
      </c>
      <c r="H52" s="3">
        <v>5</v>
      </c>
      <c r="O52" s="3" t="s">
        <v>50</v>
      </c>
    </row>
    <row r="53" spans="1:15">
      <c r="A53" s="3">
        <v>18</v>
      </c>
      <c r="B53" s="3">
        <v>48</v>
      </c>
      <c r="C53" s="3" t="s">
        <v>44</v>
      </c>
      <c r="D53" s="3" t="s">
        <v>45</v>
      </c>
      <c r="E53" s="3" t="s">
        <v>19</v>
      </c>
      <c r="F53" s="3">
        <v>1</v>
      </c>
      <c r="G53" s="3">
        <v>26</v>
      </c>
      <c r="H53" s="3">
        <v>5</v>
      </c>
      <c r="K53" s="3">
        <v>1</v>
      </c>
      <c r="L53" s="3">
        <v>1</v>
      </c>
      <c r="O53" s="3" t="s">
        <v>33</v>
      </c>
    </row>
    <row r="54" spans="1:15">
      <c r="A54" s="3">
        <v>20</v>
      </c>
      <c r="B54" s="3">
        <v>49</v>
      </c>
      <c r="C54" s="3" t="s">
        <v>44</v>
      </c>
      <c r="D54" s="3" t="s">
        <v>46</v>
      </c>
      <c r="E54" s="3" t="s">
        <v>47</v>
      </c>
      <c r="F54" s="3">
        <v>1</v>
      </c>
      <c r="G54" s="3">
        <v>60</v>
      </c>
      <c r="H54" s="3">
        <v>5</v>
      </c>
      <c r="K54" s="3">
        <v>1</v>
      </c>
    </row>
    <row r="55" spans="1:15">
      <c r="A55" s="3">
        <v>19</v>
      </c>
      <c r="B55" s="3">
        <v>50</v>
      </c>
      <c r="C55" s="3" t="s">
        <v>44</v>
      </c>
      <c r="D55" s="3" t="s">
        <v>46</v>
      </c>
      <c r="E55" s="3" t="s">
        <v>20</v>
      </c>
      <c r="F55" s="3">
        <v>1</v>
      </c>
      <c r="G55" s="3">
        <v>16</v>
      </c>
      <c r="H55" s="3">
        <v>5</v>
      </c>
    </row>
    <row r="56" spans="1:15">
      <c r="A56" s="3">
        <v>21</v>
      </c>
      <c r="B56" s="3">
        <v>51</v>
      </c>
      <c r="C56" s="3" t="s">
        <v>44</v>
      </c>
      <c r="D56" s="3" t="s">
        <v>29</v>
      </c>
      <c r="E56" s="3" t="s">
        <v>48</v>
      </c>
      <c r="F56" s="3">
        <v>1</v>
      </c>
      <c r="G56" s="3">
        <v>8</v>
      </c>
      <c r="H56" s="3">
        <v>5</v>
      </c>
    </row>
    <row r="57" spans="1:15">
      <c r="A57" s="3">
        <v>23</v>
      </c>
      <c r="B57" s="3">
        <v>52</v>
      </c>
      <c r="C57" s="3" t="s">
        <v>44</v>
      </c>
      <c r="D57" s="3" t="s">
        <v>226</v>
      </c>
      <c r="E57" s="3" t="s">
        <v>16</v>
      </c>
      <c r="F57" s="3">
        <v>33</v>
      </c>
      <c r="G57" s="3">
        <v>153</v>
      </c>
      <c r="H57" s="3">
        <v>4</v>
      </c>
      <c r="I57" s="3">
        <v>2</v>
      </c>
      <c r="K57" s="3">
        <v>5</v>
      </c>
      <c r="O57" s="3" t="s">
        <v>51</v>
      </c>
    </row>
    <row r="58" spans="1:15">
      <c r="C58" s="8" t="s">
        <v>381</v>
      </c>
      <c r="F58" s="3">
        <f>SUBTOTAL(9,F52:F57)</f>
        <v>38</v>
      </c>
      <c r="G58" s="3">
        <f>SUBTOTAL(9,G52:G57)</f>
        <v>265</v>
      </c>
      <c r="H58" s="45">
        <f>SUM(H52:H57)/COUNT(H52:H57)</f>
        <v>4.833333333333333</v>
      </c>
      <c r="I58" s="3">
        <f t="shared" ref="I58:N58" si="4">SUBTOTAL(9,I52:I57)</f>
        <v>2</v>
      </c>
      <c r="J58" s="3">
        <f t="shared" si="4"/>
        <v>0</v>
      </c>
      <c r="K58" s="3">
        <f t="shared" si="4"/>
        <v>7</v>
      </c>
      <c r="L58" s="3">
        <f t="shared" si="4"/>
        <v>1</v>
      </c>
      <c r="M58" s="3">
        <f t="shared" si="4"/>
        <v>0</v>
      </c>
      <c r="N58" s="3">
        <f t="shared" si="4"/>
        <v>0</v>
      </c>
    </row>
    <row r="59" spans="1:15">
      <c r="A59" s="3">
        <v>329</v>
      </c>
      <c r="B59" s="3">
        <v>53</v>
      </c>
      <c r="C59" s="3">
        <v>1001</v>
      </c>
      <c r="D59" s="3" t="s">
        <v>32</v>
      </c>
      <c r="E59" s="3" t="s">
        <v>52</v>
      </c>
      <c r="F59" s="3">
        <v>1</v>
      </c>
      <c r="G59" s="3">
        <v>44</v>
      </c>
      <c r="H59" s="3">
        <v>4</v>
      </c>
      <c r="I59" s="3">
        <v>1</v>
      </c>
      <c r="O59" s="3" t="s">
        <v>277</v>
      </c>
    </row>
    <row r="60" spans="1:15">
      <c r="A60" s="3">
        <v>331</v>
      </c>
      <c r="B60" s="3">
        <v>54</v>
      </c>
      <c r="C60" s="3">
        <v>1001</v>
      </c>
      <c r="D60" s="3" t="s">
        <v>40</v>
      </c>
      <c r="E60" s="3" t="s">
        <v>113</v>
      </c>
      <c r="F60" s="3">
        <v>1</v>
      </c>
      <c r="G60" s="3">
        <v>6</v>
      </c>
      <c r="H60" s="3">
        <v>3</v>
      </c>
    </row>
    <row r="61" spans="1:15">
      <c r="A61" s="3">
        <v>332</v>
      </c>
      <c r="B61" s="3">
        <v>55</v>
      </c>
      <c r="C61" s="3">
        <v>1001</v>
      </c>
      <c r="D61" s="3" t="s">
        <v>40</v>
      </c>
      <c r="E61" s="3" t="s">
        <v>113</v>
      </c>
      <c r="F61" s="3">
        <v>1</v>
      </c>
      <c r="G61" s="3">
        <v>6</v>
      </c>
      <c r="H61" s="3">
        <v>4</v>
      </c>
      <c r="O61" s="3" t="s">
        <v>279</v>
      </c>
    </row>
    <row r="62" spans="1:15">
      <c r="A62" s="3">
        <v>333</v>
      </c>
      <c r="B62" s="3">
        <v>56</v>
      </c>
      <c r="C62" s="3">
        <v>1001</v>
      </c>
      <c r="D62" s="3" t="s">
        <v>226</v>
      </c>
      <c r="E62" s="3" t="s">
        <v>86</v>
      </c>
      <c r="F62" s="3">
        <v>1</v>
      </c>
      <c r="G62" s="3">
        <v>4</v>
      </c>
      <c r="H62" s="3">
        <v>5</v>
      </c>
      <c r="O62" s="3" t="s">
        <v>280</v>
      </c>
    </row>
    <row r="63" spans="1:15">
      <c r="A63" s="3">
        <v>330</v>
      </c>
      <c r="B63" s="3">
        <v>57</v>
      </c>
      <c r="C63" s="3">
        <v>1001</v>
      </c>
      <c r="D63" s="3" t="s">
        <v>226</v>
      </c>
      <c r="E63" s="3" t="s">
        <v>20</v>
      </c>
      <c r="F63" s="3">
        <v>1</v>
      </c>
      <c r="G63" s="3">
        <v>1</v>
      </c>
      <c r="O63" s="3" t="s">
        <v>278</v>
      </c>
    </row>
    <row r="64" spans="1:15">
      <c r="A64" s="3">
        <v>328</v>
      </c>
      <c r="B64" s="3">
        <v>58</v>
      </c>
      <c r="C64" s="3">
        <v>1001</v>
      </c>
      <c r="D64" s="3" t="s">
        <v>226</v>
      </c>
      <c r="E64" s="3" t="s">
        <v>226</v>
      </c>
      <c r="F64" s="3">
        <v>13</v>
      </c>
      <c r="G64" s="3">
        <v>9</v>
      </c>
      <c r="H64" s="3">
        <v>2</v>
      </c>
      <c r="O64" s="3" t="s">
        <v>276</v>
      </c>
    </row>
    <row r="65" spans="1:15">
      <c r="C65" s="8" t="s">
        <v>382</v>
      </c>
      <c r="F65" s="3">
        <f>SUBTOTAL(9,F59:F64)</f>
        <v>18</v>
      </c>
      <c r="G65" s="3">
        <f>SUBTOTAL(9,G59:G64)</f>
        <v>70</v>
      </c>
      <c r="H65" s="45">
        <f>SUM(H59:H64)/COUNT(H59:H64)</f>
        <v>3.6</v>
      </c>
      <c r="I65" s="3">
        <f t="shared" ref="I65:N65" si="5">SUBTOTAL(9,I59:I64)</f>
        <v>1</v>
      </c>
      <c r="J65" s="3">
        <f t="shared" si="5"/>
        <v>0</v>
      </c>
      <c r="K65" s="3">
        <f t="shared" si="5"/>
        <v>0</v>
      </c>
      <c r="L65" s="3">
        <f t="shared" si="5"/>
        <v>0</v>
      </c>
      <c r="M65" s="3">
        <f t="shared" si="5"/>
        <v>0</v>
      </c>
      <c r="N65" s="3">
        <f t="shared" si="5"/>
        <v>0</v>
      </c>
    </row>
    <row r="66" spans="1:15">
      <c r="A66" s="3">
        <v>325</v>
      </c>
      <c r="B66" s="3">
        <v>59</v>
      </c>
      <c r="C66" s="3">
        <v>1002</v>
      </c>
      <c r="D66" s="3" t="s">
        <v>17</v>
      </c>
      <c r="E66" s="3" t="s">
        <v>223</v>
      </c>
      <c r="F66" s="3">
        <v>1</v>
      </c>
      <c r="G66" s="3">
        <v>8</v>
      </c>
      <c r="H66" s="3">
        <v>5</v>
      </c>
    </row>
    <row r="67" spans="1:15">
      <c r="A67" s="3">
        <v>326</v>
      </c>
      <c r="B67" s="3">
        <v>60</v>
      </c>
      <c r="C67" s="3">
        <v>1002</v>
      </c>
      <c r="D67" s="3" t="s">
        <v>17</v>
      </c>
      <c r="E67" s="3" t="s">
        <v>52</v>
      </c>
      <c r="F67" s="3">
        <v>1</v>
      </c>
      <c r="G67" s="3">
        <v>18</v>
      </c>
      <c r="H67" s="3">
        <v>5</v>
      </c>
    </row>
    <row r="68" spans="1:15">
      <c r="A68" s="3">
        <v>327</v>
      </c>
      <c r="B68" s="3">
        <v>61</v>
      </c>
      <c r="C68" s="3">
        <v>1002</v>
      </c>
      <c r="D68" s="3" t="s">
        <v>34</v>
      </c>
      <c r="E68" s="3" t="s">
        <v>275</v>
      </c>
      <c r="F68" s="3">
        <v>4</v>
      </c>
      <c r="G68" s="3">
        <v>4</v>
      </c>
    </row>
    <row r="69" spans="1:15">
      <c r="A69" s="3">
        <v>324</v>
      </c>
      <c r="B69" s="3">
        <v>62</v>
      </c>
      <c r="C69" s="3">
        <v>1002</v>
      </c>
      <c r="D69" s="3" t="s">
        <v>226</v>
      </c>
      <c r="E69" s="3" t="s">
        <v>226</v>
      </c>
      <c r="F69" s="3">
        <v>11</v>
      </c>
      <c r="G69" s="3">
        <v>19</v>
      </c>
      <c r="H69" s="3">
        <v>4</v>
      </c>
    </row>
    <row r="70" spans="1:15">
      <c r="C70" s="8" t="s">
        <v>383</v>
      </c>
      <c r="F70" s="3">
        <f>SUBTOTAL(9,F66:F69)</f>
        <v>17</v>
      </c>
      <c r="G70" s="3">
        <f>SUBTOTAL(9,G66:G69)</f>
        <v>49</v>
      </c>
      <c r="H70" s="45">
        <f>SUM(H66:H69)/COUNT(H66:H69)</f>
        <v>4.666666666666667</v>
      </c>
      <c r="I70" s="3">
        <f t="shared" ref="I70:N70" si="6">SUBTOTAL(9,I66:I69)</f>
        <v>0</v>
      </c>
      <c r="J70" s="3">
        <f t="shared" si="6"/>
        <v>0</v>
      </c>
      <c r="K70" s="3">
        <f t="shared" si="6"/>
        <v>0</v>
      </c>
      <c r="L70" s="3">
        <f t="shared" si="6"/>
        <v>0</v>
      </c>
      <c r="M70" s="3">
        <f t="shared" si="6"/>
        <v>0</v>
      </c>
      <c r="N70" s="3">
        <f t="shared" si="6"/>
        <v>0</v>
      </c>
    </row>
    <row r="71" spans="1:15">
      <c r="A71" s="3">
        <v>407</v>
      </c>
      <c r="B71" s="3">
        <v>63</v>
      </c>
      <c r="C71" s="3">
        <v>1003</v>
      </c>
      <c r="D71" s="3" t="s">
        <v>226</v>
      </c>
      <c r="E71" s="3" t="s">
        <v>226</v>
      </c>
      <c r="F71" s="3">
        <v>4</v>
      </c>
      <c r="G71" s="3">
        <v>8</v>
      </c>
      <c r="H71" s="3">
        <v>4</v>
      </c>
    </row>
    <row r="72" spans="1:15">
      <c r="C72" s="8" t="s">
        <v>384</v>
      </c>
      <c r="F72" s="3">
        <f>SUBTOTAL(9,F71:F71)</f>
        <v>4</v>
      </c>
      <c r="G72" s="3">
        <f>SUBTOTAL(9,G71:G71)</f>
        <v>8</v>
      </c>
      <c r="H72" s="3">
        <v>4</v>
      </c>
      <c r="I72" s="3">
        <f t="shared" ref="I72:N72" si="7">SUBTOTAL(9,I71:I71)</f>
        <v>0</v>
      </c>
      <c r="J72" s="3">
        <f t="shared" si="7"/>
        <v>0</v>
      </c>
      <c r="K72" s="3">
        <f t="shared" si="7"/>
        <v>0</v>
      </c>
      <c r="L72" s="3">
        <f t="shared" si="7"/>
        <v>0</v>
      </c>
      <c r="M72" s="3">
        <f t="shared" si="7"/>
        <v>0</v>
      </c>
      <c r="N72" s="3">
        <f t="shared" si="7"/>
        <v>0</v>
      </c>
    </row>
    <row r="73" spans="1:15">
      <c r="A73" s="3">
        <v>1</v>
      </c>
      <c r="B73" s="3">
        <v>64</v>
      </c>
      <c r="C73" s="3" t="s">
        <v>14</v>
      </c>
      <c r="D73" s="3" t="s">
        <v>15</v>
      </c>
      <c r="E73" s="3" t="s">
        <v>16</v>
      </c>
      <c r="F73" s="3">
        <v>3</v>
      </c>
      <c r="G73" s="3">
        <v>8</v>
      </c>
      <c r="H73" s="3">
        <v>5</v>
      </c>
    </row>
    <row r="74" spans="1:15">
      <c r="A74" s="3">
        <v>3</v>
      </c>
      <c r="B74" s="3">
        <v>65</v>
      </c>
      <c r="C74" s="3" t="s">
        <v>14</v>
      </c>
      <c r="D74" s="3" t="s">
        <v>17</v>
      </c>
      <c r="E74" s="3" t="s">
        <v>19</v>
      </c>
      <c r="F74" s="3">
        <v>1</v>
      </c>
      <c r="G74" s="3">
        <v>53</v>
      </c>
      <c r="H74" s="3">
        <v>5</v>
      </c>
      <c r="I74" s="3">
        <v>1</v>
      </c>
    </row>
    <row r="75" spans="1:15">
      <c r="A75" s="3">
        <v>2</v>
      </c>
      <c r="B75" s="3">
        <v>66</v>
      </c>
      <c r="C75" s="3" t="s">
        <v>14</v>
      </c>
      <c r="D75" s="3" t="s">
        <v>17</v>
      </c>
      <c r="E75" s="3" t="s">
        <v>18</v>
      </c>
      <c r="F75" s="3">
        <v>1</v>
      </c>
      <c r="G75" s="3">
        <v>12</v>
      </c>
      <c r="H75" s="3">
        <v>4</v>
      </c>
      <c r="I75" s="3">
        <v>1</v>
      </c>
    </row>
    <row r="76" spans="1:15">
      <c r="A76" s="3">
        <v>4</v>
      </c>
      <c r="B76" s="3">
        <v>67</v>
      </c>
      <c r="C76" s="3" t="s">
        <v>14</v>
      </c>
      <c r="D76" s="3" t="s">
        <v>17</v>
      </c>
      <c r="E76" s="3" t="s">
        <v>20</v>
      </c>
      <c r="F76" s="3">
        <v>1</v>
      </c>
      <c r="G76" s="3">
        <v>14</v>
      </c>
      <c r="H76" s="3">
        <v>5</v>
      </c>
    </row>
    <row r="77" spans="1:15">
      <c r="A77" s="3">
        <v>5</v>
      </c>
      <c r="B77" s="3">
        <v>68</v>
      </c>
      <c r="C77" s="3" t="s">
        <v>14</v>
      </c>
      <c r="D77" s="3" t="s">
        <v>21</v>
      </c>
      <c r="E77" s="3" t="s">
        <v>22</v>
      </c>
      <c r="F77" s="3">
        <v>1</v>
      </c>
      <c r="G77" s="3">
        <v>18</v>
      </c>
      <c r="H77" s="3">
        <v>5</v>
      </c>
      <c r="K77" s="3">
        <v>1</v>
      </c>
      <c r="L77" s="3">
        <v>1</v>
      </c>
      <c r="N77" s="3" t="s">
        <v>23</v>
      </c>
    </row>
    <row r="78" spans="1:15">
      <c r="A78" s="3">
        <v>6</v>
      </c>
      <c r="B78" s="3">
        <v>69</v>
      </c>
      <c r="C78" s="3" t="s">
        <v>14</v>
      </c>
      <c r="D78" s="3" t="s">
        <v>226</v>
      </c>
      <c r="E78" s="3" t="s">
        <v>16</v>
      </c>
      <c r="F78" s="3">
        <v>25</v>
      </c>
      <c r="G78" s="3">
        <v>34</v>
      </c>
      <c r="H78" s="3">
        <v>5</v>
      </c>
      <c r="I78" s="3">
        <v>1</v>
      </c>
      <c r="M78" s="3">
        <v>3</v>
      </c>
      <c r="O78" s="3" t="s">
        <v>24</v>
      </c>
    </row>
    <row r="79" spans="1:15">
      <c r="C79" s="8" t="s">
        <v>385</v>
      </c>
      <c r="F79" s="3">
        <f>SUBTOTAL(9,F73:F78)</f>
        <v>32</v>
      </c>
      <c r="G79" s="3">
        <f>SUBTOTAL(9,G73:G78)</f>
        <v>139</v>
      </c>
      <c r="H79" s="45">
        <f>SUM(H71:H78)/COUNT(H71:H78)</f>
        <v>4.625</v>
      </c>
      <c r="I79" s="3">
        <f t="shared" ref="I79:N79" si="8">SUBTOTAL(9,I73:I78)</f>
        <v>3</v>
      </c>
      <c r="J79" s="3">
        <f t="shared" si="8"/>
        <v>0</v>
      </c>
      <c r="K79" s="3">
        <f t="shared" si="8"/>
        <v>1</v>
      </c>
      <c r="L79" s="3">
        <f t="shared" si="8"/>
        <v>1</v>
      </c>
      <c r="M79" s="3">
        <f t="shared" si="8"/>
        <v>3</v>
      </c>
      <c r="N79" s="3">
        <f t="shared" si="8"/>
        <v>0</v>
      </c>
    </row>
    <row r="80" spans="1:15">
      <c r="A80" s="3">
        <v>239</v>
      </c>
      <c r="B80" s="3">
        <v>70</v>
      </c>
      <c r="C80" s="3">
        <v>1006</v>
      </c>
      <c r="D80" s="3" t="s">
        <v>226</v>
      </c>
      <c r="E80" s="3" t="s">
        <v>226</v>
      </c>
      <c r="F80" s="3">
        <v>2</v>
      </c>
      <c r="G80" s="3">
        <v>8</v>
      </c>
      <c r="H80" s="3">
        <v>5</v>
      </c>
    </row>
    <row r="81" spans="1:15">
      <c r="C81" s="8" t="s">
        <v>386</v>
      </c>
      <c r="F81" s="3">
        <f>SUBTOTAL(9,F80:F80)</f>
        <v>2</v>
      </c>
      <c r="G81" s="3">
        <f>SUBTOTAL(9,G80:G80)</f>
        <v>8</v>
      </c>
      <c r="H81" s="3">
        <v>5</v>
      </c>
      <c r="I81" s="3">
        <f t="shared" ref="I81:N81" si="9">SUBTOTAL(9,I80:I80)</f>
        <v>0</v>
      </c>
      <c r="J81" s="3">
        <f t="shared" si="9"/>
        <v>0</v>
      </c>
      <c r="K81" s="3">
        <f t="shared" si="9"/>
        <v>0</v>
      </c>
      <c r="L81" s="3">
        <f t="shared" si="9"/>
        <v>0</v>
      </c>
      <c r="M81" s="3">
        <f t="shared" si="9"/>
        <v>0</v>
      </c>
      <c r="N81" s="3">
        <f t="shared" si="9"/>
        <v>0</v>
      </c>
    </row>
    <row r="82" spans="1:15">
      <c r="A82" s="3">
        <v>252</v>
      </c>
      <c r="B82" s="3">
        <v>71</v>
      </c>
      <c r="C82" s="3">
        <v>1007</v>
      </c>
      <c r="D82" s="3" t="s">
        <v>15</v>
      </c>
      <c r="E82" s="3" t="s">
        <v>198</v>
      </c>
      <c r="F82" s="3">
        <v>1</v>
      </c>
      <c r="G82" s="3">
        <v>1</v>
      </c>
      <c r="H82" s="3">
        <v>4</v>
      </c>
      <c r="L82" s="3">
        <v>1</v>
      </c>
    </row>
    <row r="83" spans="1:15">
      <c r="A83" s="3">
        <v>254</v>
      </c>
      <c r="B83" s="3">
        <v>72</v>
      </c>
      <c r="C83" s="3">
        <v>1007</v>
      </c>
      <c r="D83" s="3" t="s">
        <v>17</v>
      </c>
      <c r="E83" s="3" t="s">
        <v>164</v>
      </c>
      <c r="F83" s="3">
        <v>1</v>
      </c>
      <c r="G83" s="3">
        <v>20</v>
      </c>
      <c r="H83" s="3">
        <v>3</v>
      </c>
    </row>
    <row r="84" spans="1:15">
      <c r="A84" s="3">
        <v>253</v>
      </c>
      <c r="B84" s="3">
        <v>73</v>
      </c>
      <c r="C84" s="3">
        <v>1007</v>
      </c>
      <c r="D84" s="3" t="s">
        <v>17</v>
      </c>
      <c r="E84" s="3" t="s">
        <v>246</v>
      </c>
      <c r="F84" s="3">
        <v>1</v>
      </c>
      <c r="G84" s="3">
        <v>18</v>
      </c>
      <c r="H84" s="3">
        <v>4</v>
      </c>
    </row>
    <row r="85" spans="1:15">
      <c r="A85" s="3">
        <v>255</v>
      </c>
      <c r="B85" s="3">
        <v>74</v>
      </c>
      <c r="C85" s="3">
        <v>1007</v>
      </c>
      <c r="D85" s="3" t="s">
        <v>32</v>
      </c>
      <c r="E85" s="3" t="s">
        <v>244</v>
      </c>
      <c r="F85" s="3">
        <v>1</v>
      </c>
      <c r="G85" s="3">
        <v>20</v>
      </c>
      <c r="H85" s="3">
        <v>4</v>
      </c>
      <c r="M85" s="3">
        <v>1</v>
      </c>
      <c r="O85" s="3" t="s">
        <v>247</v>
      </c>
    </row>
    <row r="86" spans="1:15">
      <c r="A86" s="3">
        <v>256</v>
      </c>
      <c r="B86" s="3">
        <v>75</v>
      </c>
      <c r="C86" s="3">
        <v>1007</v>
      </c>
      <c r="D86" s="3" t="s">
        <v>40</v>
      </c>
      <c r="E86" s="3" t="s">
        <v>198</v>
      </c>
      <c r="F86" s="3">
        <v>3</v>
      </c>
      <c r="G86" s="3">
        <v>8</v>
      </c>
      <c r="H86" s="3">
        <v>4</v>
      </c>
      <c r="I86" s="3">
        <v>1</v>
      </c>
      <c r="L86" s="3">
        <v>1</v>
      </c>
      <c r="O86" s="3" t="s">
        <v>248</v>
      </c>
    </row>
    <row r="87" spans="1:15">
      <c r="A87" s="3">
        <v>257</v>
      </c>
      <c r="B87" s="3">
        <v>76</v>
      </c>
      <c r="C87" s="3">
        <v>1007</v>
      </c>
      <c r="D87" s="3" t="s">
        <v>40</v>
      </c>
      <c r="E87" s="3" t="s">
        <v>85</v>
      </c>
      <c r="F87" s="3">
        <v>1</v>
      </c>
      <c r="G87" s="3">
        <v>2</v>
      </c>
      <c r="H87" s="3">
        <v>5</v>
      </c>
      <c r="I87" s="3">
        <v>1</v>
      </c>
      <c r="L87" s="3">
        <v>1</v>
      </c>
    </row>
    <row r="88" spans="1:15">
      <c r="A88" s="3">
        <v>258</v>
      </c>
      <c r="B88" s="3">
        <v>77</v>
      </c>
      <c r="C88" s="3">
        <v>1007</v>
      </c>
      <c r="D88" s="3" t="s">
        <v>34</v>
      </c>
      <c r="E88" s="3" t="s">
        <v>90</v>
      </c>
      <c r="F88" s="3">
        <v>4</v>
      </c>
      <c r="G88" s="3">
        <v>18</v>
      </c>
      <c r="H88" s="3">
        <v>2</v>
      </c>
      <c r="L88" s="3">
        <v>1</v>
      </c>
    </row>
    <row r="89" spans="1:15">
      <c r="A89" s="3">
        <v>259</v>
      </c>
      <c r="B89" s="3">
        <v>78</v>
      </c>
      <c r="C89" s="3">
        <v>1007</v>
      </c>
      <c r="D89" s="3" t="s">
        <v>226</v>
      </c>
      <c r="E89" s="3" t="s">
        <v>226</v>
      </c>
      <c r="F89" s="3">
        <v>25</v>
      </c>
      <c r="G89" s="3">
        <v>47</v>
      </c>
      <c r="H89" s="3">
        <v>2</v>
      </c>
      <c r="J89" s="3">
        <v>1</v>
      </c>
      <c r="L89" s="3">
        <v>1</v>
      </c>
    </row>
    <row r="90" spans="1:15">
      <c r="C90" s="8" t="s">
        <v>387</v>
      </c>
      <c r="F90" s="3">
        <f>SUBTOTAL(9,F82:F89)</f>
        <v>37</v>
      </c>
      <c r="G90" s="3">
        <f>SUBTOTAL(9,G82:G89)</f>
        <v>134</v>
      </c>
      <c r="H90" s="45">
        <f>SUM(H82:H89)/COUNT(H82:H89)</f>
        <v>3.5</v>
      </c>
      <c r="I90" s="3">
        <f t="shared" ref="I90:N90" si="10">SUBTOTAL(9,I82:I89)</f>
        <v>2</v>
      </c>
      <c r="J90" s="3">
        <f t="shared" si="10"/>
        <v>1</v>
      </c>
      <c r="K90" s="3">
        <f t="shared" si="10"/>
        <v>0</v>
      </c>
      <c r="L90" s="3">
        <f t="shared" si="10"/>
        <v>5</v>
      </c>
      <c r="M90" s="3">
        <f t="shared" si="10"/>
        <v>1</v>
      </c>
      <c r="N90" s="3">
        <f t="shared" si="10"/>
        <v>0</v>
      </c>
    </row>
    <row r="91" spans="1:15">
      <c r="A91" s="3">
        <v>250</v>
      </c>
      <c r="B91" s="3">
        <v>79</v>
      </c>
      <c r="C91" s="3">
        <v>1008</v>
      </c>
      <c r="D91" s="3" t="s">
        <v>15</v>
      </c>
      <c r="E91" s="3" t="s">
        <v>244</v>
      </c>
      <c r="F91" s="3">
        <v>7</v>
      </c>
      <c r="G91" s="3">
        <v>7</v>
      </c>
      <c r="H91" s="3">
        <v>3</v>
      </c>
      <c r="L91" s="3">
        <v>1</v>
      </c>
      <c r="O91" s="3" t="s">
        <v>245</v>
      </c>
    </row>
    <row r="92" spans="1:15">
      <c r="A92" s="3">
        <v>247</v>
      </c>
      <c r="B92" s="3">
        <v>80</v>
      </c>
      <c r="C92" s="3">
        <v>1008</v>
      </c>
      <c r="D92" s="3" t="s">
        <v>235</v>
      </c>
      <c r="E92" s="3" t="s">
        <v>52</v>
      </c>
      <c r="F92" s="3">
        <v>1</v>
      </c>
      <c r="G92" s="3">
        <v>91</v>
      </c>
      <c r="H92" s="3">
        <v>1</v>
      </c>
      <c r="K92" s="3">
        <v>1</v>
      </c>
      <c r="L92" s="3">
        <v>1</v>
      </c>
    </row>
    <row r="93" spans="1:15">
      <c r="A93" s="3">
        <v>244</v>
      </c>
      <c r="B93" s="3">
        <v>81</v>
      </c>
      <c r="C93" s="3">
        <v>1008</v>
      </c>
      <c r="D93" s="3" t="s">
        <v>32</v>
      </c>
      <c r="E93" s="3" t="s">
        <v>113</v>
      </c>
      <c r="F93" s="3">
        <v>1</v>
      </c>
      <c r="G93" s="3">
        <v>19</v>
      </c>
      <c r="H93" s="3">
        <v>4</v>
      </c>
    </row>
    <row r="94" spans="1:15">
      <c r="A94" s="3">
        <v>246</v>
      </c>
      <c r="B94" s="3">
        <v>82</v>
      </c>
      <c r="C94" s="3">
        <v>1008</v>
      </c>
      <c r="D94" s="3" t="s">
        <v>40</v>
      </c>
      <c r="E94" s="3" t="s">
        <v>198</v>
      </c>
      <c r="F94" s="3">
        <v>4</v>
      </c>
      <c r="G94" s="3">
        <v>11</v>
      </c>
      <c r="H94" s="3">
        <v>4</v>
      </c>
      <c r="L94" s="3">
        <v>1</v>
      </c>
      <c r="O94" s="3" t="s">
        <v>241</v>
      </c>
    </row>
    <row r="95" spans="1:15">
      <c r="A95" s="3">
        <v>245</v>
      </c>
      <c r="B95" s="3">
        <v>83</v>
      </c>
      <c r="C95" s="3">
        <v>1008</v>
      </c>
      <c r="D95" s="3" t="s">
        <v>40</v>
      </c>
      <c r="E95" s="3" t="s">
        <v>85</v>
      </c>
      <c r="F95" s="3">
        <v>1</v>
      </c>
      <c r="G95" s="3">
        <v>3</v>
      </c>
      <c r="H95" s="3">
        <v>5</v>
      </c>
      <c r="M95" s="3">
        <v>1</v>
      </c>
      <c r="O95" s="3" t="s">
        <v>241</v>
      </c>
    </row>
    <row r="96" spans="1:15">
      <c r="A96" s="3">
        <v>248</v>
      </c>
      <c r="B96" s="3">
        <v>84</v>
      </c>
      <c r="C96" s="3">
        <v>1008</v>
      </c>
      <c r="D96" s="3" t="s">
        <v>40</v>
      </c>
      <c r="E96" s="3" t="s">
        <v>113</v>
      </c>
      <c r="F96" s="3">
        <v>2</v>
      </c>
      <c r="G96" s="3">
        <v>4</v>
      </c>
      <c r="H96" s="3">
        <v>4</v>
      </c>
      <c r="O96" s="3" t="s">
        <v>241</v>
      </c>
    </row>
    <row r="97" spans="1:15">
      <c r="A97" s="3">
        <v>249</v>
      </c>
      <c r="B97" s="3">
        <v>85</v>
      </c>
      <c r="C97" s="3">
        <v>1008</v>
      </c>
      <c r="D97" s="3" t="s">
        <v>34</v>
      </c>
      <c r="E97" s="3" t="s">
        <v>242</v>
      </c>
      <c r="F97" s="3">
        <v>9</v>
      </c>
      <c r="G97" s="3">
        <v>21</v>
      </c>
      <c r="H97" s="3">
        <v>2</v>
      </c>
      <c r="O97" s="3" t="s">
        <v>243</v>
      </c>
    </row>
    <row r="98" spans="1:15">
      <c r="A98" s="3">
        <v>242</v>
      </c>
      <c r="B98" s="3">
        <v>86</v>
      </c>
      <c r="C98" s="3">
        <v>1008</v>
      </c>
      <c r="D98" s="3" t="s">
        <v>29</v>
      </c>
      <c r="E98" s="3" t="s">
        <v>71</v>
      </c>
      <c r="F98" s="3">
        <v>1</v>
      </c>
      <c r="G98" s="3">
        <v>34</v>
      </c>
      <c r="H98" s="3">
        <v>4</v>
      </c>
      <c r="K98" s="3">
        <v>1</v>
      </c>
      <c r="M98" s="3">
        <v>1</v>
      </c>
    </row>
    <row r="99" spans="1:15">
      <c r="A99" s="3">
        <v>241</v>
      </c>
      <c r="B99" s="3">
        <v>87</v>
      </c>
      <c r="C99" s="3">
        <v>1008</v>
      </c>
      <c r="D99" s="3" t="s">
        <v>29</v>
      </c>
      <c r="E99" s="3" t="s">
        <v>77</v>
      </c>
      <c r="F99" s="3">
        <v>1</v>
      </c>
      <c r="G99" s="3">
        <v>23</v>
      </c>
      <c r="H99" s="3">
        <v>5</v>
      </c>
      <c r="M99" s="3">
        <v>1</v>
      </c>
    </row>
    <row r="100" spans="1:15">
      <c r="A100" s="3">
        <v>243</v>
      </c>
      <c r="B100" s="3">
        <v>88</v>
      </c>
      <c r="C100" s="3">
        <v>1008</v>
      </c>
      <c r="D100" s="3" t="s">
        <v>29</v>
      </c>
      <c r="E100" s="3" t="s">
        <v>20</v>
      </c>
      <c r="F100" s="3">
        <v>1</v>
      </c>
      <c r="G100" s="3">
        <v>8</v>
      </c>
      <c r="H100" s="3">
        <v>2</v>
      </c>
      <c r="L100" s="3">
        <v>1</v>
      </c>
      <c r="O100" s="3" t="s">
        <v>240</v>
      </c>
    </row>
    <row r="101" spans="1:15">
      <c r="A101" s="3">
        <v>251</v>
      </c>
      <c r="B101" s="3">
        <v>89</v>
      </c>
      <c r="C101" s="3">
        <v>1008</v>
      </c>
      <c r="D101" s="3" t="s">
        <v>226</v>
      </c>
      <c r="E101" s="3" t="s">
        <v>226</v>
      </c>
      <c r="F101" s="3">
        <v>27</v>
      </c>
      <c r="G101" s="3">
        <v>15</v>
      </c>
      <c r="H101" s="3">
        <v>3</v>
      </c>
      <c r="L101" s="3">
        <v>1</v>
      </c>
    </row>
    <row r="102" spans="1:15">
      <c r="C102" s="8" t="s">
        <v>388</v>
      </c>
      <c r="F102" s="3">
        <f>SUBTOTAL(9,F91:F101)</f>
        <v>55</v>
      </c>
      <c r="G102" s="3">
        <f>SUBTOTAL(9,G91:G101)</f>
        <v>236</v>
      </c>
      <c r="H102" s="45">
        <f>SUM(H91:H101)/COUNT(H91:H101)</f>
        <v>3.3636363636363638</v>
      </c>
      <c r="I102" s="3">
        <f t="shared" ref="I102:N102" si="11">SUBTOTAL(9,I91:I101)</f>
        <v>0</v>
      </c>
      <c r="J102" s="3">
        <f t="shared" si="11"/>
        <v>0</v>
      </c>
      <c r="K102" s="3">
        <f t="shared" si="11"/>
        <v>2</v>
      </c>
      <c r="L102" s="3">
        <f t="shared" si="11"/>
        <v>5</v>
      </c>
      <c r="M102" s="3">
        <f t="shared" si="11"/>
        <v>3</v>
      </c>
      <c r="N102" s="3">
        <f t="shared" si="11"/>
        <v>0</v>
      </c>
    </row>
    <row r="103" spans="1:15">
      <c r="A103" s="3">
        <v>238</v>
      </c>
      <c r="B103" s="3">
        <v>90</v>
      </c>
      <c r="C103" s="3">
        <v>1010</v>
      </c>
      <c r="D103" s="3" t="s">
        <v>29</v>
      </c>
      <c r="E103" s="3" t="s">
        <v>22</v>
      </c>
      <c r="F103" s="3">
        <v>2</v>
      </c>
      <c r="G103" s="3">
        <v>7</v>
      </c>
      <c r="H103" s="3">
        <v>5</v>
      </c>
    </row>
    <row r="104" spans="1:15">
      <c r="A104" s="3">
        <v>236</v>
      </c>
      <c r="B104" s="3">
        <v>91</v>
      </c>
      <c r="C104" s="3">
        <v>1010</v>
      </c>
      <c r="D104" s="3" t="s">
        <v>226</v>
      </c>
      <c r="E104" s="3" t="s">
        <v>226</v>
      </c>
      <c r="F104" s="3">
        <v>6</v>
      </c>
      <c r="G104" s="3">
        <v>5</v>
      </c>
      <c r="H104" s="3">
        <v>5</v>
      </c>
      <c r="O104" s="3" t="s">
        <v>237</v>
      </c>
    </row>
    <row r="105" spans="1:15">
      <c r="A105" s="3">
        <v>237</v>
      </c>
      <c r="B105" s="3">
        <v>92</v>
      </c>
      <c r="C105" s="3">
        <v>1010</v>
      </c>
      <c r="D105" s="3" t="s">
        <v>226</v>
      </c>
      <c r="E105" s="3" t="s">
        <v>226</v>
      </c>
      <c r="F105" s="3">
        <v>2</v>
      </c>
      <c r="G105" s="3">
        <v>3</v>
      </c>
      <c r="H105" s="3">
        <v>5</v>
      </c>
      <c r="O105" s="3" t="s">
        <v>238</v>
      </c>
    </row>
    <row r="106" spans="1:15">
      <c r="C106" s="8" t="s">
        <v>389</v>
      </c>
      <c r="F106" s="3">
        <f>SUBTOTAL(9,F103:F105)</f>
        <v>10</v>
      </c>
      <c r="G106" s="3">
        <f>SUBTOTAL(9,G103:G105)</f>
        <v>15</v>
      </c>
      <c r="H106" s="3">
        <v>5</v>
      </c>
      <c r="I106" s="3">
        <f t="shared" ref="I106:N106" si="12">SUBTOTAL(9,I103:I105)</f>
        <v>0</v>
      </c>
      <c r="J106" s="3">
        <f t="shared" si="12"/>
        <v>0</v>
      </c>
      <c r="K106" s="3">
        <f t="shared" si="12"/>
        <v>0</v>
      </c>
      <c r="L106" s="3">
        <f t="shared" si="12"/>
        <v>0</v>
      </c>
      <c r="M106" s="3">
        <f t="shared" si="12"/>
        <v>0</v>
      </c>
      <c r="N106" s="3">
        <f t="shared" si="12"/>
        <v>0</v>
      </c>
    </row>
    <row r="107" spans="1:15">
      <c r="A107" s="3">
        <v>263</v>
      </c>
      <c r="B107" s="3">
        <v>93</v>
      </c>
      <c r="C107" s="3">
        <v>1014</v>
      </c>
      <c r="D107" s="3" t="s">
        <v>15</v>
      </c>
      <c r="E107" s="3" t="s">
        <v>198</v>
      </c>
      <c r="F107" s="3">
        <v>1</v>
      </c>
      <c r="G107" s="3">
        <v>2</v>
      </c>
      <c r="H107" s="3">
        <v>4</v>
      </c>
      <c r="L107" s="3">
        <v>1</v>
      </c>
    </row>
    <row r="108" spans="1:15">
      <c r="A108" s="3">
        <v>265</v>
      </c>
      <c r="B108" s="3">
        <v>94</v>
      </c>
      <c r="C108" s="3">
        <v>1014</v>
      </c>
      <c r="D108" s="3" t="s">
        <v>40</v>
      </c>
      <c r="E108" s="3" t="s">
        <v>85</v>
      </c>
      <c r="F108" s="3">
        <v>1</v>
      </c>
      <c r="G108" s="3">
        <v>6</v>
      </c>
      <c r="H108" s="3">
        <v>5</v>
      </c>
      <c r="I108" s="3">
        <v>1</v>
      </c>
    </row>
    <row r="109" spans="1:15">
      <c r="A109" s="3">
        <v>264</v>
      </c>
      <c r="B109" s="3">
        <v>95</v>
      </c>
      <c r="C109" s="3">
        <v>1014</v>
      </c>
      <c r="D109" s="3" t="s">
        <v>80</v>
      </c>
      <c r="E109" s="3" t="s">
        <v>20</v>
      </c>
      <c r="F109" s="3">
        <v>1</v>
      </c>
      <c r="G109" s="3">
        <v>6</v>
      </c>
      <c r="H109" s="3">
        <v>4</v>
      </c>
      <c r="L109" s="3">
        <v>1</v>
      </c>
    </row>
    <row r="110" spans="1:15">
      <c r="A110" s="3">
        <v>266</v>
      </c>
      <c r="B110" s="3">
        <v>96</v>
      </c>
      <c r="C110" s="3">
        <v>1014</v>
      </c>
      <c r="D110" s="3" t="s">
        <v>226</v>
      </c>
      <c r="E110" s="3" t="s">
        <v>226</v>
      </c>
      <c r="F110" s="3">
        <v>4</v>
      </c>
      <c r="G110" s="3">
        <v>4</v>
      </c>
      <c r="H110" s="3">
        <v>5</v>
      </c>
    </row>
    <row r="111" spans="1:15">
      <c r="C111" s="8" t="s">
        <v>390</v>
      </c>
      <c r="F111" s="3">
        <f>SUBTOTAL(9,F107:F110)</f>
        <v>7</v>
      </c>
      <c r="G111" s="3">
        <f>SUBTOTAL(9,G107:G110)</f>
        <v>18</v>
      </c>
      <c r="H111" s="3">
        <v>4.5</v>
      </c>
      <c r="I111" s="3">
        <f t="shared" ref="I111:N111" si="13">SUBTOTAL(9,I107:I110)</f>
        <v>1</v>
      </c>
      <c r="J111" s="3">
        <f t="shared" si="13"/>
        <v>0</v>
      </c>
      <c r="K111" s="3">
        <f t="shared" si="13"/>
        <v>0</v>
      </c>
      <c r="L111" s="3">
        <f t="shared" si="13"/>
        <v>2</v>
      </c>
      <c r="M111" s="3">
        <f t="shared" si="13"/>
        <v>0</v>
      </c>
      <c r="N111" s="3">
        <f t="shared" si="13"/>
        <v>0</v>
      </c>
    </row>
    <row r="112" spans="1:15">
      <c r="A112" s="3">
        <v>216</v>
      </c>
      <c r="B112" s="3">
        <v>97</v>
      </c>
      <c r="C112" s="3">
        <v>1015</v>
      </c>
      <c r="D112" s="3" t="s">
        <v>15</v>
      </c>
      <c r="E112" s="3" t="s">
        <v>226</v>
      </c>
      <c r="F112" s="3">
        <v>1</v>
      </c>
      <c r="G112" s="3">
        <v>3</v>
      </c>
      <c r="H112" s="3">
        <v>5</v>
      </c>
    </row>
    <row r="113" spans="1:15">
      <c r="A113" s="3">
        <v>213</v>
      </c>
      <c r="B113" s="3">
        <v>98</v>
      </c>
      <c r="C113" s="3">
        <v>1015</v>
      </c>
      <c r="D113" s="3" t="s">
        <v>17</v>
      </c>
      <c r="E113" s="3" t="s">
        <v>223</v>
      </c>
      <c r="F113" s="3">
        <v>1</v>
      </c>
      <c r="G113" s="3">
        <v>8</v>
      </c>
      <c r="H113" s="3">
        <v>5</v>
      </c>
      <c r="M113" s="3">
        <v>1</v>
      </c>
      <c r="O113" s="3" t="s">
        <v>224</v>
      </c>
    </row>
    <row r="114" spans="1:15">
      <c r="A114" s="3">
        <v>211</v>
      </c>
      <c r="B114" s="3">
        <v>99</v>
      </c>
      <c r="C114" s="3">
        <v>1015</v>
      </c>
      <c r="D114" s="3" t="s">
        <v>17</v>
      </c>
      <c r="E114" s="3" t="s">
        <v>52</v>
      </c>
      <c r="F114" s="3">
        <v>1</v>
      </c>
      <c r="G114" s="3">
        <v>137</v>
      </c>
      <c r="H114" s="3">
        <v>5</v>
      </c>
      <c r="O114" s="3" t="s">
        <v>221</v>
      </c>
    </row>
    <row r="115" spans="1:15">
      <c r="A115" s="3">
        <v>212</v>
      </c>
      <c r="B115" s="3">
        <v>100</v>
      </c>
      <c r="C115" s="3">
        <v>1015</v>
      </c>
      <c r="D115" s="3" t="s">
        <v>17</v>
      </c>
      <c r="E115" s="3" t="s">
        <v>22</v>
      </c>
      <c r="F115" s="3">
        <v>1</v>
      </c>
      <c r="G115" s="3">
        <v>20</v>
      </c>
      <c r="H115" s="3">
        <v>4</v>
      </c>
      <c r="O115" s="3" t="s">
        <v>222</v>
      </c>
    </row>
    <row r="116" spans="1:15">
      <c r="A116" s="3">
        <v>215</v>
      </c>
      <c r="B116" s="3">
        <v>101</v>
      </c>
      <c r="C116" s="3">
        <v>1015</v>
      </c>
      <c r="D116" s="3" t="s">
        <v>34</v>
      </c>
      <c r="E116" s="3" t="s">
        <v>19</v>
      </c>
      <c r="F116" s="3">
        <v>1</v>
      </c>
      <c r="G116" s="3">
        <v>14</v>
      </c>
      <c r="H116" s="3">
        <v>4</v>
      </c>
      <c r="K116" s="3">
        <v>1</v>
      </c>
      <c r="M116" s="3">
        <v>1</v>
      </c>
    </row>
    <row r="117" spans="1:15">
      <c r="A117" s="3">
        <v>210</v>
      </c>
      <c r="B117" s="3">
        <v>102</v>
      </c>
      <c r="C117" s="3">
        <v>1015</v>
      </c>
      <c r="D117" s="3" t="s">
        <v>219</v>
      </c>
      <c r="E117" s="3" t="s">
        <v>30</v>
      </c>
      <c r="F117" s="3">
        <v>1</v>
      </c>
      <c r="G117" s="3">
        <v>173</v>
      </c>
      <c r="H117" s="3">
        <v>5</v>
      </c>
      <c r="I117" s="3">
        <v>1</v>
      </c>
      <c r="K117" s="3">
        <v>1</v>
      </c>
      <c r="O117" s="3" t="s">
        <v>220</v>
      </c>
    </row>
    <row r="118" spans="1:15">
      <c r="A118" s="3">
        <v>219</v>
      </c>
      <c r="B118" s="3">
        <v>103</v>
      </c>
      <c r="C118" s="3">
        <v>1015</v>
      </c>
      <c r="D118" s="3" t="s">
        <v>29</v>
      </c>
      <c r="E118" s="3" t="s">
        <v>227</v>
      </c>
      <c r="F118" s="3">
        <v>1</v>
      </c>
      <c r="G118" s="3">
        <v>4</v>
      </c>
      <c r="H118" s="3">
        <v>2</v>
      </c>
    </row>
    <row r="119" spans="1:15">
      <c r="A119" s="3">
        <v>218</v>
      </c>
      <c r="B119" s="3">
        <v>104</v>
      </c>
      <c r="C119" s="3">
        <v>1015</v>
      </c>
      <c r="D119" s="3" t="s">
        <v>29</v>
      </c>
      <c r="E119" s="3" t="s">
        <v>77</v>
      </c>
      <c r="F119" s="3">
        <v>1</v>
      </c>
      <c r="G119" s="3">
        <v>12</v>
      </c>
      <c r="H119" s="3">
        <v>4</v>
      </c>
      <c r="K119" s="3">
        <v>1</v>
      </c>
    </row>
    <row r="120" spans="1:15">
      <c r="A120" s="3">
        <v>214</v>
      </c>
      <c r="B120" s="3">
        <v>105</v>
      </c>
      <c r="C120" s="3">
        <v>1015</v>
      </c>
      <c r="D120" s="3" t="s">
        <v>29</v>
      </c>
      <c r="E120" s="3" t="s">
        <v>22</v>
      </c>
      <c r="F120" s="3">
        <v>3</v>
      </c>
      <c r="G120" s="3">
        <v>33</v>
      </c>
      <c r="H120" s="3">
        <v>5</v>
      </c>
      <c r="K120" s="3">
        <v>1</v>
      </c>
      <c r="O120" s="3" t="s">
        <v>225</v>
      </c>
    </row>
    <row r="121" spans="1:15">
      <c r="A121" s="3">
        <v>217</v>
      </c>
      <c r="B121" s="3">
        <v>106</v>
      </c>
      <c r="C121" s="3">
        <v>1015</v>
      </c>
      <c r="D121" s="3" t="s">
        <v>29</v>
      </c>
      <c r="E121" s="3" t="s">
        <v>20</v>
      </c>
      <c r="F121" s="3">
        <v>1</v>
      </c>
      <c r="G121" s="3">
        <v>6</v>
      </c>
      <c r="H121" s="3">
        <v>5</v>
      </c>
    </row>
    <row r="122" spans="1:15">
      <c r="C122" s="8" t="s">
        <v>391</v>
      </c>
      <c r="F122" s="3">
        <f>SUBTOTAL(9,F112:F121)</f>
        <v>12</v>
      </c>
      <c r="G122" s="3">
        <f>SUBTOTAL(9,G112:G121)</f>
        <v>410</v>
      </c>
      <c r="H122" s="45">
        <f>SUM(H112:H121)/COUNT(H112:H121)</f>
        <v>4.4000000000000004</v>
      </c>
      <c r="I122" s="3">
        <f t="shared" ref="I122:N122" si="14">SUBTOTAL(9,I112:I121)</f>
        <v>1</v>
      </c>
      <c r="J122" s="3">
        <f t="shared" si="14"/>
        <v>0</v>
      </c>
      <c r="K122" s="3">
        <f t="shared" si="14"/>
        <v>4</v>
      </c>
      <c r="L122" s="3">
        <f t="shared" si="14"/>
        <v>0</v>
      </c>
      <c r="M122" s="3">
        <f t="shared" si="14"/>
        <v>2</v>
      </c>
      <c r="N122" s="3">
        <f t="shared" si="14"/>
        <v>0</v>
      </c>
    </row>
    <row r="123" spans="1:15">
      <c r="A123" s="3">
        <v>339</v>
      </c>
      <c r="B123" s="3">
        <v>107</v>
      </c>
      <c r="C123" s="3">
        <v>1016</v>
      </c>
      <c r="D123" s="3" t="s">
        <v>226</v>
      </c>
      <c r="E123" s="3" t="s">
        <v>226</v>
      </c>
      <c r="F123" s="3">
        <v>2</v>
      </c>
      <c r="G123" s="3">
        <v>2</v>
      </c>
      <c r="H123" s="3">
        <v>5</v>
      </c>
    </row>
    <row r="124" spans="1:15">
      <c r="C124" s="8" t="s">
        <v>392</v>
      </c>
      <c r="F124" s="3">
        <f>SUBTOTAL(9,F123:F123)</f>
        <v>2</v>
      </c>
      <c r="G124" s="3">
        <f>SUBTOTAL(9,G123:G123)</f>
        <v>2</v>
      </c>
      <c r="H124" s="3">
        <v>5</v>
      </c>
      <c r="I124" s="3">
        <f t="shared" ref="I124:N124" si="15">SUBTOTAL(9,I123:I123)</f>
        <v>0</v>
      </c>
      <c r="J124" s="3">
        <f t="shared" si="15"/>
        <v>0</v>
      </c>
      <c r="K124" s="3">
        <f t="shared" si="15"/>
        <v>0</v>
      </c>
      <c r="L124" s="3">
        <f t="shared" si="15"/>
        <v>0</v>
      </c>
      <c r="M124" s="3">
        <f t="shared" si="15"/>
        <v>0</v>
      </c>
      <c r="N124" s="3">
        <f t="shared" si="15"/>
        <v>0</v>
      </c>
    </row>
    <row r="125" spans="1:15">
      <c r="A125" s="3">
        <v>401</v>
      </c>
      <c r="B125" s="3">
        <v>108</v>
      </c>
      <c r="C125" s="3">
        <v>1019</v>
      </c>
      <c r="D125" s="3" t="s">
        <v>40</v>
      </c>
      <c r="E125" s="3" t="s">
        <v>85</v>
      </c>
      <c r="F125" s="3">
        <v>1</v>
      </c>
      <c r="G125" s="3">
        <v>5</v>
      </c>
      <c r="H125" s="3">
        <v>5</v>
      </c>
      <c r="I125" s="3">
        <v>1</v>
      </c>
    </row>
    <row r="126" spans="1:15">
      <c r="A126" s="3">
        <v>402</v>
      </c>
      <c r="B126" s="3">
        <v>109</v>
      </c>
      <c r="C126" s="3">
        <v>1019</v>
      </c>
      <c r="D126" s="3" t="s">
        <v>40</v>
      </c>
      <c r="E126" s="3" t="s">
        <v>113</v>
      </c>
      <c r="F126" s="3">
        <v>1</v>
      </c>
      <c r="G126" s="3">
        <v>5</v>
      </c>
      <c r="H126" s="3">
        <v>5</v>
      </c>
      <c r="I126" s="3">
        <v>1</v>
      </c>
    </row>
    <row r="127" spans="1:15">
      <c r="A127" s="3">
        <v>399</v>
      </c>
      <c r="B127" s="3">
        <v>110</v>
      </c>
      <c r="C127" s="3">
        <v>1019</v>
      </c>
      <c r="D127" s="3" t="s">
        <v>29</v>
      </c>
      <c r="E127" s="3" t="s">
        <v>20</v>
      </c>
      <c r="F127" s="3">
        <v>2</v>
      </c>
      <c r="G127" s="3">
        <v>10</v>
      </c>
      <c r="O127" s="3" t="s">
        <v>315</v>
      </c>
    </row>
    <row r="128" spans="1:15">
      <c r="A128" s="3">
        <v>400</v>
      </c>
      <c r="B128" s="3">
        <v>111</v>
      </c>
      <c r="C128" s="3">
        <v>1019</v>
      </c>
      <c r="D128" s="3" t="s">
        <v>226</v>
      </c>
      <c r="E128" s="3" t="s">
        <v>85</v>
      </c>
      <c r="F128" s="3">
        <v>1</v>
      </c>
      <c r="G128" s="3">
        <v>3</v>
      </c>
      <c r="H128" s="3">
        <v>4</v>
      </c>
    </row>
    <row r="129" spans="1:15">
      <c r="A129" s="3">
        <v>403</v>
      </c>
      <c r="B129" s="3">
        <v>112</v>
      </c>
      <c r="C129" s="3">
        <v>1019</v>
      </c>
      <c r="D129" s="3" t="s">
        <v>226</v>
      </c>
      <c r="E129" s="3" t="s">
        <v>226</v>
      </c>
      <c r="F129" s="3">
        <v>7</v>
      </c>
      <c r="G129" s="3">
        <v>18</v>
      </c>
      <c r="H129" s="3">
        <v>4</v>
      </c>
    </row>
    <row r="130" spans="1:15">
      <c r="C130" s="8" t="s">
        <v>393</v>
      </c>
      <c r="F130" s="3">
        <f>SUBTOTAL(9,F125:F129)</f>
        <v>12</v>
      </c>
      <c r="G130" s="3">
        <f>SUBTOTAL(9,G125:G129)</f>
        <v>41</v>
      </c>
      <c r="H130" s="45">
        <f>SUM(H123:H129)/COUNT(H123:H129)</f>
        <v>4.666666666666667</v>
      </c>
      <c r="I130" s="3">
        <f t="shared" ref="I130:N130" si="16">SUBTOTAL(9,I125:I129)</f>
        <v>2</v>
      </c>
      <c r="J130" s="3">
        <f t="shared" si="16"/>
        <v>0</v>
      </c>
      <c r="K130" s="3">
        <f t="shared" si="16"/>
        <v>0</v>
      </c>
      <c r="L130" s="3">
        <f t="shared" si="16"/>
        <v>0</v>
      </c>
      <c r="M130" s="3">
        <f t="shared" si="16"/>
        <v>0</v>
      </c>
      <c r="N130" s="3">
        <f t="shared" si="16"/>
        <v>0</v>
      </c>
    </row>
    <row r="131" spans="1:15">
      <c r="A131" s="3">
        <v>260</v>
      </c>
      <c r="B131" s="3">
        <v>113</v>
      </c>
      <c r="C131" s="3">
        <v>1020</v>
      </c>
      <c r="D131" s="3" t="s">
        <v>17</v>
      </c>
      <c r="E131" s="3" t="s">
        <v>69</v>
      </c>
      <c r="F131" s="3">
        <v>1</v>
      </c>
      <c r="G131" s="3">
        <v>44</v>
      </c>
      <c r="H131" s="3">
        <v>3</v>
      </c>
      <c r="I131" s="3">
        <v>1</v>
      </c>
      <c r="K131" s="3">
        <v>1</v>
      </c>
      <c r="O131" s="3" t="s">
        <v>249</v>
      </c>
    </row>
    <row r="132" spans="1:15">
      <c r="A132" s="3">
        <v>261</v>
      </c>
      <c r="B132" s="3">
        <v>114</v>
      </c>
      <c r="C132" s="3">
        <v>1020</v>
      </c>
      <c r="D132" s="3" t="s">
        <v>17</v>
      </c>
      <c r="E132" s="3" t="s">
        <v>78</v>
      </c>
      <c r="F132" s="3">
        <v>2</v>
      </c>
      <c r="G132" s="3">
        <v>9</v>
      </c>
      <c r="H132" s="3">
        <v>3</v>
      </c>
    </row>
    <row r="133" spans="1:15">
      <c r="A133" s="3">
        <v>262</v>
      </c>
      <c r="B133" s="3">
        <v>115</v>
      </c>
      <c r="C133" s="3">
        <v>1020</v>
      </c>
      <c r="D133" s="3" t="s">
        <v>25</v>
      </c>
      <c r="E133" s="3" t="s">
        <v>20</v>
      </c>
      <c r="F133" s="3">
        <v>1</v>
      </c>
      <c r="G133" s="3">
        <v>3</v>
      </c>
      <c r="H133" s="3">
        <v>4</v>
      </c>
      <c r="O133" s="3" t="s">
        <v>250</v>
      </c>
    </row>
    <row r="134" spans="1:15">
      <c r="C134" s="8" t="s">
        <v>394</v>
      </c>
      <c r="F134" s="3">
        <f>SUBTOTAL(9,F131:F133)</f>
        <v>4</v>
      </c>
      <c r="G134" s="3">
        <f>SUBTOTAL(9,G131:G133)</f>
        <v>56</v>
      </c>
      <c r="H134" s="45">
        <f>SUM(H131:H133)/COUNT(H131:H133)</f>
        <v>3.3333333333333335</v>
      </c>
      <c r="I134" s="3">
        <f t="shared" ref="I134:N134" si="17">SUBTOTAL(9,I131:I133)</f>
        <v>1</v>
      </c>
      <c r="J134" s="3">
        <f t="shared" si="17"/>
        <v>0</v>
      </c>
      <c r="K134" s="3">
        <f t="shared" si="17"/>
        <v>1</v>
      </c>
      <c r="L134" s="3">
        <f t="shared" si="17"/>
        <v>0</v>
      </c>
      <c r="M134" s="3">
        <f t="shared" si="17"/>
        <v>0</v>
      </c>
      <c r="N134" s="3">
        <f t="shared" si="17"/>
        <v>0</v>
      </c>
    </row>
    <row r="135" spans="1:15">
      <c r="A135" s="3">
        <v>31</v>
      </c>
      <c r="B135" s="3">
        <v>116</v>
      </c>
      <c r="C135" s="3" t="s">
        <v>55</v>
      </c>
      <c r="D135" s="3" t="s">
        <v>17</v>
      </c>
      <c r="E135" s="3" t="s">
        <v>20</v>
      </c>
      <c r="F135" s="3">
        <v>1</v>
      </c>
      <c r="G135" s="3">
        <v>8</v>
      </c>
      <c r="H135" s="3">
        <v>5</v>
      </c>
      <c r="O135" s="3" t="s">
        <v>57</v>
      </c>
    </row>
    <row r="136" spans="1:15">
      <c r="A136" s="3">
        <v>29</v>
      </c>
      <c r="B136" s="3">
        <v>117</v>
      </c>
      <c r="C136" s="3" t="s">
        <v>55</v>
      </c>
      <c r="D136" s="3" t="s">
        <v>40</v>
      </c>
      <c r="E136" s="3" t="s">
        <v>22</v>
      </c>
      <c r="F136" s="3">
        <v>1</v>
      </c>
      <c r="G136" s="3">
        <v>21</v>
      </c>
      <c r="H136" s="3">
        <v>5</v>
      </c>
      <c r="I136" s="3">
        <v>1</v>
      </c>
      <c r="L136" s="3">
        <v>1</v>
      </c>
      <c r="O136" s="3" t="s">
        <v>56</v>
      </c>
    </row>
    <row r="137" spans="1:15">
      <c r="A137" s="3">
        <v>30</v>
      </c>
      <c r="B137" s="3">
        <v>118</v>
      </c>
      <c r="C137" s="3" t="s">
        <v>55</v>
      </c>
      <c r="D137" s="3" t="s">
        <v>226</v>
      </c>
      <c r="F137" s="3">
        <v>3</v>
      </c>
      <c r="G137" s="3">
        <v>7</v>
      </c>
      <c r="H137" s="3">
        <v>4</v>
      </c>
      <c r="J137" s="3">
        <v>1</v>
      </c>
    </row>
    <row r="138" spans="1:15">
      <c r="C138" s="8" t="s">
        <v>395</v>
      </c>
      <c r="F138" s="3">
        <f>SUBTOTAL(9,F135:F137)</f>
        <v>5</v>
      </c>
      <c r="G138" s="3">
        <f>SUBTOTAL(9,G135:G137)</f>
        <v>36</v>
      </c>
      <c r="H138" s="45">
        <f>SUM(H135:H137)/COUNT(H135:H137)</f>
        <v>4.666666666666667</v>
      </c>
      <c r="I138" s="3">
        <f t="shared" ref="I138:N138" si="18">SUBTOTAL(9,I135:I137)</f>
        <v>1</v>
      </c>
      <c r="J138" s="3">
        <f t="shared" si="18"/>
        <v>1</v>
      </c>
      <c r="K138" s="3">
        <f t="shared" si="18"/>
        <v>0</v>
      </c>
      <c r="L138" s="3">
        <f t="shared" si="18"/>
        <v>1</v>
      </c>
      <c r="M138" s="3">
        <f t="shared" si="18"/>
        <v>0</v>
      </c>
      <c r="N138" s="3">
        <f t="shared" si="18"/>
        <v>0</v>
      </c>
    </row>
    <row r="139" spans="1:15">
      <c r="A139" s="3">
        <v>312</v>
      </c>
      <c r="B139" s="3">
        <v>119</v>
      </c>
      <c r="C139" s="3">
        <v>1023</v>
      </c>
      <c r="D139" s="3" t="s">
        <v>29</v>
      </c>
      <c r="E139" s="3" t="s">
        <v>36</v>
      </c>
      <c r="F139" s="3">
        <v>1</v>
      </c>
      <c r="G139" s="3">
        <v>3</v>
      </c>
      <c r="H139" s="3">
        <v>4</v>
      </c>
    </row>
    <row r="140" spans="1:15">
      <c r="A140" s="3">
        <v>311</v>
      </c>
      <c r="B140" s="3">
        <v>120</v>
      </c>
      <c r="C140" s="3">
        <v>1023</v>
      </c>
      <c r="D140" s="3" t="s">
        <v>226</v>
      </c>
      <c r="E140" s="3" t="s">
        <v>86</v>
      </c>
      <c r="F140" s="3">
        <v>3</v>
      </c>
      <c r="G140" s="3">
        <v>2</v>
      </c>
      <c r="H140" s="3">
        <v>4</v>
      </c>
    </row>
    <row r="141" spans="1:15">
      <c r="A141" s="3">
        <v>313</v>
      </c>
      <c r="B141" s="3">
        <v>121</v>
      </c>
      <c r="C141" s="3">
        <v>1023</v>
      </c>
      <c r="D141" s="3" t="s">
        <v>226</v>
      </c>
      <c r="E141" s="3" t="s">
        <v>226</v>
      </c>
      <c r="F141" s="3">
        <v>6</v>
      </c>
      <c r="G141" s="3">
        <v>8</v>
      </c>
      <c r="H141" s="3">
        <v>4</v>
      </c>
    </row>
    <row r="142" spans="1:15">
      <c r="C142" s="8" t="s">
        <v>396</v>
      </c>
      <c r="F142" s="3">
        <f>SUBTOTAL(9,F139:F141)</f>
        <v>10</v>
      </c>
      <c r="G142" s="3">
        <f>SUBTOTAL(9,G139:G141)</f>
        <v>13</v>
      </c>
      <c r="H142" s="45">
        <f>SUM(H139:H141)/COUNT(H139:H141)</f>
        <v>4</v>
      </c>
      <c r="I142" s="3">
        <f t="shared" ref="I142:N142" si="19">SUBTOTAL(9,I139:I141)</f>
        <v>0</v>
      </c>
      <c r="J142" s="3">
        <f t="shared" si="19"/>
        <v>0</v>
      </c>
      <c r="K142" s="3">
        <f t="shared" si="19"/>
        <v>0</v>
      </c>
      <c r="L142" s="3">
        <f t="shared" si="19"/>
        <v>0</v>
      </c>
      <c r="M142" s="3">
        <f t="shared" si="19"/>
        <v>0</v>
      </c>
      <c r="N142" s="3">
        <f t="shared" si="19"/>
        <v>0</v>
      </c>
    </row>
    <row r="143" spans="1:15">
      <c r="A143" s="3">
        <v>62</v>
      </c>
      <c r="B143" s="3">
        <v>122</v>
      </c>
      <c r="C143" s="4">
        <v>1026</v>
      </c>
      <c r="D143" s="3" t="s">
        <v>84</v>
      </c>
      <c r="E143" s="3" t="s">
        <v>85</v>
      </c>
      <c r="F143" s="3">
        <v>1</v>
      </c>
      <c r="G143" s="3">
        <v>214</v>
      </c>
      <c r="H143" s="3">
        <v>5</v>
      </c>
      <c r="I143" s="3">
        <v>1</v>
      </c>
    </row>
    <row r="144" spans="1:15">
      <c r="A144" s="3">
        <v>63</v>
      </c>
      <c r="B144" s="3">
        <v>123</v>
      </c>
      <c r="C144" s="4">
        <v>1026</v>
      </c>
      <c r="D144" s="3" t="s">
        <v>25</v>
      </c>
      <c r="E144" s="3" t="s">
        <v>86</v>
      </c>
      <c r="F144" s="3">
        <v>1</v>
      </c>
      <c r="G144" s="3">
        <v>267</v>
      </c>
      <c r="H144" s="3">
        <v>3</v>
      </c>
      <c r="O144" s="3" t="s">
        <v>87</v>
      </c>
    </row>
    <row r="145" spans="1:15">
      <c r="A145" s="3">
        <v>61</v>
      </c>
      <c r="B145" s="3">
        <v>124</v>
      </c>
      <c r="C145" s="4">
        <v>1026</v>
      </c>
      <c r="D145" s="3" t="s">
        <v>46</v>
      </c>
      <c r="E145" s="3" t="s">
        <v>52</v>
      </c>
      <c r="F145" s="3">
        <v>1</v>
      </c>
      <c r="G145" s="3">
        <v>213</v>
      </c>
      <c r="H145" s="3">
        <v>4</v>
      </c>
      <c r="K145" s="3">
        <v>1</v>
      </c>
    </row>
    <row r="146" spans="1:15">
      <c r="C146" s="9" t="s">
        <v>397</v>
      </c>
      <c r="F146" s="3">
        <f>SUBTOTAL(9,F143:F145)</f>
        <v>3</v>
      </c>
      <c r="G146" s="3">
        <f>SUBTOTAL(9,G143:G145)</f>
        <v>694</v>
      </c>
      <c r="H146" s="45">
        <f>SUM(H143:H145)/COUNT(H143:H145)</f>
        <v>4</v>
      </c>
      <c r="I146" s="3">
        <f t="shared" ref="I146:N146" si="20">SUBTOTAL(9,I143:I145)</f>
        <v>1</v>
      </c>
      <c r="J146" s="3">
        <f t="shared" si="20"/>
        <v>0</v>
      </c>
      <c r="K146" s="3">
        <f t="shared" si="20"/>
        <v>1</v>
      </c>
      <c r="L146" s="3">
        <f t="shared" si="20"/>
        <v>0</v>
      </c>
      <c r="M146" s="3">
        <f t="shared" si="20"/>
        <v>0</v>
      </c>
      <c r="N146" s="3">
        <f t="shared" si="20"/>
        <v>0</v>
      </c>
    </row>
    <row r="147" spans="1:15">
      <c r="A147" s="3">
        <v>541</v>
      </c>
      <c r="B147" s="3">
        <v>125</v>
      </c>
      <c r="C147" s="3">
        <v>1028</v>
      </c>
      <c r="D147" s="3" t="s">
        <v>40</v>
      </c>
      <c r="E147" s="3" t="s">
        <v>85</v>
      </c>
      <c r="F147" s="3">
        <v>2</v>
      </c>
      <c r="G147" s="3">
        <v>4</v>
      </c>
      <c r="H147" s="3">
        <v>3</v>
      </c>
    </row>
    <row r="148" spans="1:15">
      <c r="A148" s="3">
        <v>542</v>
      </c>
      <c r="B148" s="3">
        <v>126</v>
      </c>
      <c r="C148" s="3">
        <v>1028</v>
      </c>
      <c r="D148" s="3" t="s">
        <v>226</v>
      </c>
      <c r="E148" s="3" t="s">
        <v>226</v>
      </c>
      <c r="F148" s="3">
        <v>1</v>
      </c>
      <c r="G148" s="3">
        <v>11</v>
      </c>
      <c r="H148" s="3">
        <v>5</v>
      </c>
    </row>
    <row r="149" spans="1:15">
      <c r="C149" s="8" t="s">
        <v>398</v>
      </c>
      <c r="F149" s="3">
        <f>SUBTOTAL(9,F147:F148)</f>
        <v>3</v>
      </c>
      <c r="G149" s="3">
        <f>SUBTOTAL(9,G147:G148)</f>
        <v>15</v>
      </c>
      <c r="H149" s="3">
        <v>4</v>
      </c>
      <c r="I149" s="3">
        <f t="shared" ref="I149:N149" si="21">SUBTOTAL(9,I147:I148)</f>
        <v>0</v>
      </c>
      <c r="J149" s="3">
        <f t="shared" si="21"/>
        <v>0</v>
      </c>
      <c r="K149" s="3">
        <f t="shared" si="21"/>
        <v>0</v>
      </c>
      <c r="L149" s="3">
        <f t="shared" si="21"/>
        <v>0</v>
      </c>
      <c r="M149" s="3">
        <f t="shared" si="21"/>
        <v>0</v>
      </c>
      <c r="N149" s="3">
        <f t="shared" si="21"/>
        <v>0</v>
      </c>
    </row>
    <row r="150" spans="1:15">
      <c r="A150" s="3">
        <v>273</v>
      </c>
      <c r="B150" s="3">
        <v>127</v>
      </c>
      <c r="C150" s="3">
        <v>1030</v>
      </c>
      <c r="D150" s="3" t="s">
        <v>32</v>
      </c>
      <c r="E150" s="3" t="s">
        <v>244</v>
      </c>
      <c r="F150" s="3">
        <v>1</v>
      </c>
      <c r="G150" s="3">
        <v>41</v>
      </c>
      <c r="H150" s="3">
        <v>5</v>
      </c>
      <c r="I150" s="3">
        <v>1</v>
      </c>
      <c r="K150" s="3">
        <v>1</v>
      </c>
      <c r="L150" s="3">
        <v>1</v>
      </c>
      <c r="O150" s="3" t="s">
        <v>252</v>
      </c>
    </row>
    <row r="151" spans="1:15">
      <c r="A151" s="3">
        <v>274</v>
      </c>
      <c r="B151" s="3">
        <v>128</v>
      </c>
      <c r="C151" s="3">
        <v>1030</v>
      </c>
      <c r="D151" s="3" t="s">
        <v>40</v>
      </c>
      <c r="E151" s="3" t="s">
        <v>244</v>
      </c>
      <c r="F151" s="3">
        <v>1</v>
      </c>
      <c r="G151" s="3">
        <v>2</v>
      </c>
      <c r="H151" s="3">
        <v>5</v>
      </c>
      <c r="J151" s="3">
        <v>1</v>
      </c>
      <c r="O151" s="3" t="s">
        <v>253</v>
      </c>
    </row>
    <row r="152" spans="1:15">
      <c r="A152" s="3">
        <v>275</v>
      </c>
      <c r="B152" s="3">
        <v>129</v>
      </c>
      <c r="C152" s="3">
        <v>1030</v>
      </c>
      <c r="D152" s="3" t="s">
        <v>226</v>
      </c>
      <c r="E152" s="3" t="s">
        <v>226</v>
      </c>
      <c r="F152" s="3">
        <v>7</v>
      </c>
      <c r="G152" s="3">
        <v>21</v>
      </c>
      <c r="H152" s="3">
        <v>3</v>
      </c>
    </row>
    <row r="153" spans="1:15">
      <c r="C153" s="8" t="s">
        <v>399</v>
      </c>
      <c r="F153" s="3">
        <f>SUBTOTAL(9,F150:F152)</f>
        <v>9</v>
      </c>
      <c r="G153" s="3">
        <f>SUBTOTAL(9,G150:G152)</f>
        <v>64</v>
      </c>
      <c r="H153" s="45">
        <f>SUM(H150:H152)/COUNT(H150:H152)</f>
        <v>4.333333333333333</v>
      </c>
      <c r="I153" s="3">
        <f t="shared" ref="I153:N153" si="22">SUBTOTAL(9,I150:I152)</f>
        <v>1</v>
      </c>
      <c r="J153" s="3">
        <f t="shared" si="22"/>
        <v>1</v>
      </c>
      <c r="K153" s="3">
        <f t="shared" si="22"/>
        <v>1</v>
      </c>
      <c r="L153" s="3">
        <f t="shared" si="22"/>
        <v>1</v>
      </c>
      <c r="M153" s="3">
        <f t="shared" si="22"/>
        <v>0</v>
      </c>
      <c r="N153" s="3">
        <f t="shared" si="22"/>
        <v>0</v>
      </c>
    </row>
    <row r="154" spans="1:15">
      <c r="A154" s="3">
        <v>336</v>
      </c>
      <c r="B154" s="3">
        <v>130</v>
      </c>
      <c r="C154" s="3">
        <v>1031</v>
      </c>
      <c r="D154" s="3" t="s">
        <v>80</v>
      </c>
      <c r="E154" s="3" t="s">
        <v>22</v>
      </c>
      <c r="F154" s="3">
        <v>1</v>
      </c>
      <c r="G154" s="3">
        <v>3</v>
      </c>
      <c r="H154" s="3">
        <v>5</v>
      </c>
    </row>
    <row r="155" spans="1:15">
      <c r="C155" s="8" t="s">
        <v>400</v>
      </c>
      <c r="F155" s="3">
        <f>SUBTOTAL(9,F154:F154)</f>
        <v>1</v>
      </c>
      <c r="G155" s="3">
        <f>SUBTOTAL(9,G154:G154)</f>
        <v>3</v>
      </c>
      <c r="H155" s="3">
        <v>5</v>
      </c>
      <c r="I155" s="3">
        <f t="shared" ref="I155:N155" si="23">SUBTOTAL(9,I154:I154)</f>
        <v>0</v>
      </c>
      <c r="J155" s="3">
        <f t="shared" si="23"/>
        <v>0</v>
      </c>
      <c r="K155" s="3">
        <f t="shared" si="23"/>
        <v>0</v>
      </c>
      <c r="L155" s="3">
        <f t="shared" si="23"/>
        <v>0</v>
      </c>
      <c r="M155" s="3">
        <f t="shared" si="23"/>
        <v>0</v>
      </c>
      <c r="N155" s="3">
        <f t="shared" si="23"/>
        <v>0</v>
      </c>
    </row>
    <row r="156" spans="1:15">
      <c r="A156" s="3">
        <v>240</v>
      </c>
      <c r="B156" s="3">
        <v>131</v>
      </c>
      <c r="C156" s="3">
        <v>1032</v>
      </c>
      <c r="D156" s="3" t="s">
        <v>29</v>
      </c>
      <c r="E156" s="3" t="s">
        <v>85</v>
      </c>
      <c r="F156" s="3">
        <v>2</v>
      </c>
      <c r="G156" s="3">
        <v>12</v>
      </c>
      <c r="H156" s="3">
        <v>4</v>
      </c>
      <c r="I156" s="3">
        <v>1</v>
      </c>
      <c r="O156" s="3" t="s">
        <v>239</v>
      </c>
    </row>
    <row r="157" spans="1:15">
      <c r="C157" s="8" t="s">
        <v>401</v>
      </c>
      <c r="F157" s="3">
        <f>SUBTOTAL(9,F156:F156)</f>
        <v>2</v>
      </c>
      <c r="G157" s="3">
        <f>SUBTOTAL(9,G156:G156)</f>
        <v>12</v>
      </c>
      <c r="H157" s="3">
        <v>4</v>
      </c>
      <c r="I157" s="3">
        <f t="shared" ref="I157:N157" si="24">SUBTOTAL(9,I156:I156)</f>
        <v>1</v>
      </c>
      <c r="J157" s="3">
        <f t="shared" si="24"/>
        <v>0</v>
      </c>
      <c r="K157" s="3">
        <f t="shared" si="24"/>
        <v>0</v>
      </c>
      <c r="L157" s="3">
        <f t="shared" si="24"/>
        <v>0</v>
      </c>
      <c r="M157" s="3">
        <f t="shared" si="24"/>
        <v>0</v>
      </c>
      <c r="N157" s="3">
        <f t="shared" si="24"/>
        <v>0</v>
      </c>
    </row>
    <row r="158" spans="1:15">
      <c r="A158" s="3">
        <v>338</v>
      </c>
      <c r="B158" s="3">
        <v>132</v>
      </c>
      <c r="C158" s="3">
        <v>1033</v>
      </c>
      <c r="D158" s="3" t="s">
        <v>226</v>
      </c>
      <c r="E158" s="3" t="s">
        <v>226</v>
      </c>
      <c r="F158" s="3">
        <v>1</v>
      </c>
      <c r="G158" s="3">
        <v>2</v>
      </c>
      <c r="H158" s="3">
        <v>5</v>
      </c>
    </row>
    <row r="159" spans="1:15">
      <c r="C159" s="8" t="s">
        <v>402</v>
      </c>
      <c r="F159" s="3">
        <f>SUBTOTAL(9,F158:F158)</f>
        <v>1</v>
      </c>
      <c r="G159" s="3">
        <f>SUBTOTAL(9,G158:G158)</f>
        <v>2</v>
      </c>
      <c r="H159" s="3">
        <v>5</v>
      </c>
      <c r="I159" s="3">
        <f t="shared" ref="I159:N159" si="25">SUBTOTAL(9,I158:I158)</f>
        <v>0</v>
      </c>
      <c r="J159" s="3">
        <f t="shared" si="25"/>
        <v>0</v>
      </c>
      <c r="K159" s="3">
        <f t="shared" si="25"/>
        <v>0</v>
      </c>
      <c r="L159" s="3">
        <f t="shared" si="25"/>
        <v>0</v>
      </c>
      <c r="M159" s="3">
        <f t="shared" si="25"/>
        <v>0</v>
      </c>
      <c r="N159" s="3">
        <f t="shared" si="25"/>
        <v>0</v>
      </c>
    </row>
    <row r="160" spans="1:15">
      <c r="A160" s="3">
        <v>45</v>
      </c>
      <c r="B160" s="3">
        <v>133</v>
      </c>
      <c r="C160" s="4" t="s">
        <v>68</v>
      </c>
      <c r="D160" s="3" t="s">
        <v>17</v>
      </c>
      <c r="E160" s="3" t="s">
        <v>71</v>
      </c>
      <c r="F160" s="3">
        <v>1</v>
      </c>
      <c r="G160" s="3">
        <v>14</v>
      </c>
      <c r="H160" s="3">
        <v>3</v>
      </c>
      <c r="O160" s="3" t="s">
        <v>72</v>
      </c>
    </row>
    <row r="161" spans="1:15">
      <c r="A161" s="3">
        <v>42</v>
      </c>
      <c r="B161" s="3">
        <v>134</v>
      </c>
      <c r="C161" s="4" t="s">
        <v>68</v>
      </c>
      <c r="D161" s="3" t="s">
        <v>29</v>
      </c>
      <c r="E161" s="3" t="s">
        <v>69</v>
      </c>
      <c r="F161" s="3">
        <v>2</v>
      </c>
      <c r="G161" s="3">
        <v>18</v>
      </c>
      <c r="H161" s="3">
        <v>3</v>
      </c>
      <c r="I161" s="3">
        <v>1</v>
      </c>
    </row>
    <row r="162" spans="1:15">
      <c r="A162" s="3">
        <v>43</v>
      </c>
      <c r="B162" s="3">
        <v>135</v>
      </c>
      <c r="C162" s="4" t="s">
        <v>68</v>
      </c>
      <c r="D162" s="3" t="s">
        <v>29</v>
      </c>
      <c r="E162" s="3" t="s">
        <v>22</v>
      </c>
      <c r="F162" s="3">
        <v>2</v>
      </c>
      <c r="G162" s="3">
        <v>13</v>
      </c>
      <c r="H162" s="3">
        <v>5</v>
      </c>
      <c r="O162" s="3" t="s">
        <v>70</v>
      </c>
    </row>
    <row r="163" spans="1:15">
      <c r="A163" s="3">
        <v>44</v>
      </c>
      <c r="B163" s="3">
        <v>136</v>
      </c>
      <c r="C163" s="4" t="s">
        <v>68</v>
      </c>
      <c r="D163" s="3" t="s">
        <v>29</v>
      </c>
      <c r="E163" s="3" t="s">
        <v>22</v>
      </c>
      <c r="F163" s="3">
        <v>1</v>
      </c>
      <c r="G163" s="3">
        <v>18</v>
      </c>
      <c r="H163" s="3">
        <v>5</v>
      </c>
    </row>
    <row r="164" spans="1:15">
      <c r="A164" s="3">
        <v>46</v>
      </c>
      <c r="B164" s="3">
        <v>137</v>
      </c>
      <c r="C164" s="4" t="s">
        <v>68</v>
      </c>
      <c r="D164" s="3" t="s">
        <v>226</v>
      </c>
      <c r="E164" s="3" t="s">
        <v>16</v>
      </c>
      <c r="F164" s="3">
        <v>4</v>
      </c>
      <c r="G164" s="3">
        <v>18</v>
      </c>
      <c r="H164" s="3">
        <v>4</v>
      </c>
      <c r="I164" s="3">
        <v>3</v>
      </c>
      <c r="O164" s="3" t="s">
        <v>54</v>
      </c>
    </row>
    <row r="165" spans="1:15">
      <c r="C165" s="9" t="s">
        <v>403</v>
      </c>
      <c r="F165" s="3">
        <f>SUBTOTAL(9,F160:F164)</f>
        <v>10</v>
      </c>
      <c r="G165" s="3">
        <f>SUBTOTAL(9,G160:G164)</f>
        <v>81</v>
      </c>
      <c r="H165" s="45">
        <f>SUM(H160:H164)/COUNT(H160:H164)</f>
        <v>4</v>
      </c>
      <c r="I165" s="3">
        <f t="shared" ref="I165:N165" si="26">SUBTOTAL(9,I160:I164)</f>
        <v>4</v>
      </c>
      <c r="J165" s="3">
        <f t="shared" si="26"/>
        <v>0</v>
      </c>
      <c r="K165" s="3">
        <f t="shared" si="26"/>
        <v>0</v>
      </c>
      <c r="L165" s="3">
        <f t="shared" si="26"/>
        <v>0</v>
      </c>
      <c r="M165" s="3">
        <f t="shared" si="26"/>
        <v>0</v>
      </c>
      <c r="N165" s="3">
        <f t="shared" si="26"/>
        <v>0</v>
      </c>
    </row>
    <row r="166" spans="1:15">
      <c r="A166" s="3">
        <v>398</v>
      </c>
      <c r="B166" s="3">
        <v>138</v>
      </c>
      <c r="C166" s="3">
        <v>1047</v>
      </c>
      <c r="D166" s="3" t="s">
        <v>17</v>
      </c>
      <c r="E166" s="3" t="s">
        <v>30</v>
      </c>
      <c r="F166" s="3">
        <v>1</v>
      </c>
      <c r="G166" s="3">
        <v>14</v>
      </c>
      <c r="H166" s="3">
        <v>4</v>
      </c>
      <c r="L166" s="3">
        <v>1</v>
      </c>
    </row>
    <row r="167" spans="1:15">
      <c r="C167" s="8" t="s">
        <v>404</v>
      </c>
      <c r="F167" s="3">
        <f>SUBTOTAL(9,F166:F166)</f>
        <v>1</v>
      </c>
      <c r="G167" s="3">
        <f>SUBTOTAL(9,G166:G166)</f>
        <v>14</v>
      </c>
      <c r="H167" s="3">
        <v>4</v>
      </c>
      <c r="I167" s="3">
        <f t="shared" ref="I167:N167" si="27">SUBTOTAL(9,I166:I166)</f>
        <v>0</v>
      </c>
      <c r="J167" s="3">
        <f t="shared" si="27"/>
        <v>0</v>
      </c>
      <c r="K167" s="3">
        <f t="shared" si="27"/>
        <v>0</v>
      </c>
      <c r="L167" s="3">
        <f t="shared" si="27"/>
        <v>1</v>
      </c>
      <c r="M167" s="3">
        <f t="shared" si="27"/>
        <v>0</v>
      </c>
      <c r="N167" s="3">
        <f t="shared" si="27"/>
        <v>0</v>
      </c>
    </row>
    <row r="168" spans="1:15">
      <c r="A168" s="3">
        <v>337</v>
      </c>
      <c r="B168" s="3">
        <v>139</v>
      </c>
      <c r="C168" s="3">
        <v>1049</v>
      </c>
      <c r="D168" s="3" t="s">
        <v>37</v>
      </c>
      <c r="E168" s="3" t="s">
        <v>217</v>
      </c>
      <c r="F168" s="3">
        <v>1</v>
      </c>
      <c r="G168" s="3">
        <v>1</v>
      </c>
      <c r="H168" s="3">
        <v>5</v>
      </c>
    </row>
    <row r="169" spans="1:15">
      <c r="C169" s="8" t="s">
        <v>405</v>
      </c>
      <c r="F169" s="3">
        <f>SUBTOTAL(9,F168:F168)</f>
        <v>1</v>
      </c>
      <c r="G169" s="3">
        <f>SUBTOTAL(9,G168:G168)</f>
        <v>1</v>
      </c>
      <c r="H169" s="3">
        <v>5</v>
      </c>
      <c r="I169" s="3">
        <f t="shared" ref="I169:N169" si="28">SUBTOTAL(9,I168:I168)</f>
        <v>0</v>
      </c>
      <c r="J169" s="3">
        <f t="shared" si="28"/>
        <v>0</v>
      </c>
      <c r="K169" s="3">
        <f t="shared" si="28"/>
        <v>0</v>
      </c>
      <c r="L169" s="3">
        <f t="shared" si="28"/>
        <v>0</v>
      </c>
      <c r="M169" s="3">
        <f t="shared" si="28"/>
        <v>0</v>
      </c>
      <c r="N169" s="3">
        <f t="shared" si="28"/>
        <v>0</v>
      </c>
    </row>
    <row r="170" spans="1:15">
      <c r="A170" s="3">
        <v>272</v>
      </c>
      <c r="B170" s="3">
        <v>140</v>
      </c>
      <c r="C170" s="3">
        <v>1053</v>
      </c>
      <c r="D170" s="3" t="s">
        <v>40</v>
      </c>
      <c r="E170" s="3" t="s">
        <v>85</v>
      </c>
      <c r="F170" s="3">
        <v>1</v>
      </c>
      <c r="G170" s="3">
        <v>9</v>
      </c>
      <c r="H170" s="3">
        <v>3</v>
      </c>
    </row>
    <row r="171" spans="1:15">
      <c r="A171" s="3">
        <v>270</v>
      </c>
      <c r="B171" s="3">
        <v>141</v>
      </c>
      <c r="C171" s="3">
        <v>1053</v>
      </c>
      <c r="D171" s="3" t="s">
        <v>29</v>
      </c>
      <c r="E171" s="3" t="s">
        <v>77</v>
      </c>
      <c r="F171" s="3">
        <v>1</v>
      </c>
      <c r="G171" s="3">
        <v>9</v>
      </c>
      <c r="H171" s="3">
        <v>3</v>
      </c>
    </row>
    <row r="172" spans="1:15">
      <c r="A172" s="3">
        <v>271</v>
      </c>
      <c r="B172" s="3">
        <v>142</v>
      </c>
      <c r="C172" s="3">
        <v>1053</v>
      </c>
      <c r="D172" s="3" t="s">
        <v>29</v>
      </c>
      <c r="E172" s="3" t="s">
        <v>22</v>
      </c>
      <c r="F172" s="3">
        <v>1</v>
      </c>
      <c r="G172" s="3">
        <v>9</v>
      </c>
      <c r="H172" s="3">
        <v>3</v>
      </c>
      <c r="I172" s="3">
        <v>1</v>
      </c>
      <c r="M172" s="3">
        <v>1</v>
      </c>
    </row>
    <row r="173" spans="1:15">
      <c r="C173" s="8" t="s">
        <v>406</v>
      </c>
      <c r="F173" s="3">
        <f>SUBTOTAL(9,F170:F172)</f>
        <v>3</v>
      </c>
      <c r="G173" s="3">
        <f>SUBTOTAL(9,G170:G172)</f>
        <v>27</v>
      </c>
      <c r="H173" s="3">
        <v>3</v>
      </c>
      <c r="I173" s="3">
        <f t="shared" ref="I173:N173" si="29">SUBTOTAL(9,I170:I172)</f>
        <v>1</v>
      </c>
      <c r="J173" s="3">
        <f t="shared" si="29"/>
        <v>0</v>
      </c>
      <c r="K173" s="3">
        <f t="shared" si="29"/>
        <v>0</v>
      </c>
      <c r="L173" s="3">
        <f t="shared" si="29"/>
        <v>0</v>
      </c>
      <c r="M173" s="3">
        <f t="shared" si="29"/>
        <v>1</v>
      </c>
      <c r="N173" s="3">
        <f t="shared" si="29"/>
        <v>0</v>
      </c>
    </row>
    <row r="174" spans="1:15">
      <c r="A174" s="3">
        <v>406</v>
      </c>
      <c r="B174" s="3">
        <v>143</v>
      </c>
      <c r="C174" s="3">
        <v>1054</v>
      </c>
      <c r="D174" s="3" t="s">
        <v>40</v>
      </c>
      <c r="E174" s="3" t="s">
        <v>85</v>
      </c>
      <c r="F174" s="3">
        <v>1</v>
      </c>
      <c r="G174" s="3">
        <v>2</v>
      </c>
      <c r="H174" s="3">
        <v>5</v>
      </c>
    </row>
    <row r="175" spans="1:15">
      <c r="A175" s="3">
        <v>404</v>
      </c>
      <c r="B175" s="3">
        <v>144</v>
      </c>
      <c r="C175" s="3">
        <v>1054</v>
      </c>
      <c r="D175" s="3" t="s">
        <v>34</v>
      </c>
      <c r="E175" s="3" t="s">
        <v>20</v>
      </c>
      <c r="F175" s="3">
        <v>1</v>
      </c>
      <c r="G175" s="3">
        <v>3</v>
      </c>
      <c r="H175" s="3">
        <v>5</v>
      </c>
    </row>
    <row r="176" spans="1:15">
      <c r="A176" s="3">
        <v>405</v>
      </c>
      <c r="B176" s="3">
        <v>145</v>
      </c>
      <c r="C176" s="3">
        <v>1054</v>
      </c>
      <c r="D176" s="3" t="s">
        <v>226</v>
      </c>
      <c r="E176" s="3" t="s">
        <v>226</v>
      </c>
      <c r="F176" s="3">
        <v>1</v>
      </c>
      <c r="G176" s="3">
        <v>2</v>
      </c>
      <c r="H176" s="3">
        <v>5</v>
      </c>
    </row>
    <row r="177" spans="1:15">
      <c r="C177" s="8" t="s">
        <v>407</v>
      </c>
      <c r="F177" s="3">
        <f>SUBTOTAL(9,F174:F176)</f>
        <v>3</v>
      </c>
      <c r="G177" s="3">
        <f>SUBTOTAL(9,G174:G176)</f>
        <v>7</v>
      </c>
      <c r="H177" s="3">
        <v>5</v>
      </c>
      <c r="I177" s="3">
        <f t="shared" ref="I177:N177" si="30">SUBTOTAL(9,I174:I176)</f>
        <v>0</v>
      </c>
      <c r="J177" s="3">
        <f t="shared" si="30"/>
        <v>0</v>
      </c>
      <c r="K177" s="3">
        <f t="shared" si="30"/>
        <v>0</v>
      </c>
      <c r="L177" s="3">
        <f t="shared" si="30"/>
        <v>0</v>
      </c>
      <c r="M177" s="3">
        <f t="shared" si="30"/>
        <v>0</v>
      </c>
      <c r="N177" s="3">
        <f t="shared" si="30"/>
        <v>0</v>
      </c>
    </row>
    <row r="178" spans="1:15">
      <c r="A178" s="3">
        <v>160</v>
      </c>
      <c r="B178" s="3">
        <v>146</v>
      </c>
      <c r="C178" s="3">
        <v>2000</v>
      </c>
      <c r="D178" s="3" t="s">
        <v>15</v>
      </c>
      <c r="E178" s="3" t="s">
        <v>16</v>
      </c>
      <c r="F178" s="3">
        <v>7</v>
      </c>
      <c r="G178" s="3">
        <v>5</v>
      </c>
      <c r="H178" s="3">
        <v>4.5</v>
      </c>
      <c r="O178" s="3" t="s">
        <v>172</v>
      </c>
    </row>
    <row r="179" spans="1:15">
      <c r="A179" s="3">
        <v>166</v>
      </c>
      <c r="B179" s="3">
        <v>147</v>
      </c>
      <c r="C179" s="3">
        <v>2000</v>
      </c>
      <c r="D179" s="3" t="s">
        <v>120</v>
      </c>
      <c r="E179" s="3" t="s">
        <v>77</v>
      </c>
      <c r="F179" s="3">
        <v>1</v>
      </c>
      <c r="G179" s="3">
        <v>14</v>
      </c>
      <c r="H179" s="3">
        <v>5</v>
      </c>
    </row>
    <row r="180" spans="1:15">
      <c r="A180" s="3">
        <v>164</v>
      </c>
      <c r="B180" s="3">
        <v>148</v>
      </c>
      <c r="C180" s="3">
        <v>2000</v>
      </c>
      <c r="D180" s="3" t="s">
        <v>25</v>
      </c>
      <c r="E180" s="3" t="s">
        <v>69</v>
      </c>
      <c r="F180" s="3">
        <v>1</v>
      </c>
      <c r="G180" s="3">
        <v>9</v>
      </c>
      <c r="H180" s="3">
        <v>4</v>
      </c>
      <c r="J180" s="3">
        <v>1</v>
      </c>
    </row>
    <row r="181" spans="1:15">
      <c r="A181" s="3">
        <v>162</v>
      </c>
      <c r="B181" s="3">
        <v>149</v>
      </c>
      <c r="C181" s="3">
        <v>2000</v>
      </c>
      <c r="D181" s="3" t="s">
        <v>25</v>
      </c>
      <c r="E181" s="3" t="s">
        <v>77</v>
      </c>
      <c r="F181" s="3">
        <v>1</v>
      </c>
      <c r="G181" s="3">
        <v>3</v>
      </c>
      <c r="H181" s="3">
        <v>5</v>
      </c>
    </row>
    <row r="182" spans="1:15">
      <c r="A182" s="3">
        <v>163</v>
      </c>
      <c r="B182" s="3">
        <v>150</v>
      </c>
      <c r="C182" s="3">
        <v>2000</v>
      </c>
      <c r="D182" s="3" t="s">
        <v>46</v>
      </c>
      <c r="E182" s="3" t="s">
        <v>20</v>
      </c>
      <c r="F182" s="3">
        <v>1</v>
      </c>
      <c r="G182" s="3">
        <v>36</v>
      </c>
      <c r="H182" s="3">
        <v>4</v>
      </c>
    </row>
    <row r="183" spans="1:15">
      <c r="A183" s="3">
        <v>161</v>
      </c>
      <c r="B183" s="3">
        <v>151</v>
      </c>
      <c r="C183" s="3">
        <v>2000</v>
      </c>
      <c r="D183" s="3" t="s">
        <v>173</v>
      </c>
      <c r="E183" s="3" t="s">
        <v>52</v>
      </c>
      <c r="F183" s="3">
        <v>1</v>
      </c>
      <c r="G183" s="3">
        <v>27</v>
      </c>
      <c r="H183" s="3">
        <v>4</v>
      </c>
      <c r="I183" s="3">
        <v>1</v>
      </c>
      <c r="O183" s="3" t="s">
        <v>33</v>
      </c>
    </row>
    <row r="184" spans="1:15">
      <c r="A184" s="3">
        <v>165</v>
      </c>
      <c r="B184" s="3">
        <v>152</v>
      </c>
      <c r="C184" s="3">
        <v>2000</v>
      </c>
      <c r="D184" s="3" t="s">
        <v>29</v>
      </c>
      <c r="E184" s="3" t="s">
        <v>20</v>
      </c>
      <c r="F184" s="3">
        <v>1</v>
      </c>
      <c r="G184" s="3">
        <v>1</v>
      </c>
      <c r="H184" s="3">
        <v>5</v>
      </c>
      <c r="O184" s="3" t="s">
        <v>174</v>
      </c>
    </row>
    <row r="185" spans="1:15">
      <c r="A185" s="3">
        <v>167</v>
      </c>
      <c r="B185" s="3">
        <v>153</v>
      </c>
      <c r="C185" s="3">
        <v>2000</v>
      </c>
      <c r="D185" s="3" t="s">
        <v>226</v>
      </c>
      <c r="E185" s="3" t="s">
        <v>16</v>
      </c>
      <c r="F185" s="3">
        <v>83</v>
      </c>
      <c r="G185" s="3">
        <v>305</v>
      </c>
      <c r="H185" s="3">
        <v>4</v>
      </c>
      <c r="I185" s="3">
        <v>13</v>
      </c>
      <c r="J185" s="3">
        <v>14</v>
      </c>
      <c r="K185" s="3">
        <v>4</v>
      </c>
      <c r="O185" s="3" t="s">
        <v>176</v>
      </c>
    </row>
    <row r="186" spans="1:15">
      <c r="C186" s="8" t="s">
        <v>408</v>
      </c>
      <c r="F186" s="3">
        <f>SUBTOTAL(9,F178:F185)</f>
        <v>96</v>
      </c>
      <c r="G186" s="3">
        <f>SUBTOTAL(9,G178:G185)</f>
        <v>400</v>
      </c>
      <c r="H186" s="45">
        <f>SUM(H178:H185)/COUNT(H178:H185)</f>
        <v>4.4375</v>
      </c>
      <c r="I186" s="3">
        <f t="shared" ref="I186:N186" si="31">SUBTOTAL(9,I178:I185)</f>
        <v>14</v>
      </c>
      <c r="J186" s="3">
        <f t="shared" si="31"/>
        <v>15</v>
      </c>
      <c r="K186" s="3">
        <f t="shared" si="31"/>
        <v>4</v>
      </c>
      <c r="L186" s="3">
        <f t="shared" si="31"/>
        <v>0</v>
      </c>
      <c r="M186" s="3">
        <f t="shared" si="31"/>
        <v>0</v>
      </c>
      <c r="N186" s="3">
        <f t="shared" si="31"/>
        <v>0</v>
      </c>
    </row>
    <row r="187" spans="1:15">
      <c r="A187" s="3">
        <v>7</v>
      </c>
      <c r="B187" s="3">
        <v>154</v>
      </c>
      <c r="C187" s="4">
        <v>2001</v>
      </c>
      <c r="D187" s="3" t="s">
        <v>26</v>
      </c>
      <c r="E187" s="3" t="s">
        <v>27</v>
      </c>
      <c r="F187" s="3">
        <v>1</v>
      </c>
      <c r="G187" s="3">
        <v>2</v>
      </c>
      <c r="H187" s="3">
        <v>5</v>
      </c>
    </row>
    <row r="188" spans="1:15">
      <c r="A188" s="3">
        <v>8</v>
      </c>
      <c r="B188" s="3">
        <v>155</v>
      </c>
      <c r="C188" s="4">
        <v>2001</v>
      </c>
      <c r="D188" s="3" t="s">
        <v>28</v>
      </c>
      <c r="E188" s="3" t="s">
        <v>22</v>
      </c>
      <c r="F188" s="3">
        <v>1</v>
      </c>
      <c r="G188" s="3">
        <v>35</v>
      </c>
      <c r="H188" s="3">
        <v>5</v>
      </c>
      <c r="K188" s="3">
        <v>1</v>
      </c>
    </row>
    <row r="189" spans="1:15">
      <c r="A189" s="3">
        <v>14</v>
      </c>
      <c r="B189" s="3">
        <v>156</v>
      </c>
      <c r="C189" s="4">
        <v>2001</v>
      </c>
      <c r="D189" s="3" t="s">
        <v>17</v>
      </c>
      <c r="E189" s="3" t="s">
        <v>20</v>
      </c>
      <c r="F189" s="3">
        <v>1</v>
      </c>
      <c r="G189" s="3">
        <v>8</v>
      </c>
      <c r="H189" s="3">
        <v>5</v>
      </c>
    </row>
    <row r="190" spans="1:15">
      <c r="A190" s="3">
        <v>10</v>
      </c>
      <c r="B190" s="3">
        <v>157</v>
      </c>
      <c r="C190" s="4">
        <v>2001</v>
      </c>
      <c r="D190" s="3" t="s">
        <v>32</v>
      </c>
      <c r="E190" s="3" t="s">
        <v>22</v>
      </c>
      <c r="F190" s="3">
        <v>1</v>
      </c>
      <c r="G190" s="3">
        <v>75</v>
      </c>
      <c r="H190" s="3">
        <v>5</v>
      </c>
      <c r="I190" s="3">
        <v>1</v>
      </c>
      <c r="K190" s="3">
        <v>1</v>
      </c>
      <c r="L190" s="3">
        <v>1</v>
      </c>
      <c r="O190" s="3" t="s">
        <v>33</v>
      </c>
    </row>
    <row r="191" spans="1:15">
      <c r="A191" s="3">
        <v>16</v>
      </c>
      <c r="B191" s="3">
        <v>158</v>
      </c>
      <c r="C191" s="4">
        <v>2001</v>
      </c>
      <c r="D191" s="3" t="s">
        <v>40</v>
      </c>
      <c r="E191" s="3" t="s">
        <v>22</v>
      </c>
      <c r="F191" s="3">
        <v>1</v>
      </c>
      <c r="G191" s="3">
        <v>18</v>
      </c>
      <c r="H191" s="3">
        <v>5</v>
      </c>
      <c r="I191" s="3">
        <v>1</v>
      </c>
      <c r="K191" s="3">
        <v>1</v>
      </c>
      <c r="O191" s="3" t="s">
        <v>41</v>
      </c>
    </row>
    <row r="192" spans="1:15">
      <c r="A192" s="3">
        <v>17</v>
      </c>
      <c r="B192" s="3">
        <v>159</v>
      </c>
      <c r="C192" s="4">
        <v>2001</v>
      </c>
      <c r="D192" s="3" t="s">
        <v>42</v>
      </c>
      <c r="E192" s="3" t="s">
        <v>42</v>
      </c>
      <c r="F192" s="3">
        <v>46</v>
      </c>
      <c r="G192" s="3">
        <v>151</v>
      </c>
      <c r="H192" s="3">
        <v>3</v>
      </c>
      <c r="I192" s="3">
        <v>3</v>
      </c>
      <c r="K192" s="3">
        <v>3</v>
      </c>
      <c r="O192" s="3" t="s">
        <v>43</v>
      </c>
    </row>
    <row r="193" spans="1:15">
      <c r="A193" s="3">
        <v>11</v>
      </c>
      <c r="B193" s="3">
        <v>160</v>
      </c>
      <c r="C193" s="4">
        <v>2001</v>
      </c>
      <c r="D193" s="3" t="s">
        <v>34</v>
      </c>
      <c r="E193" s="3" t="s">
        <v>22</v>
      </c>
      <c r="F193" s="3">
        <v>1</v>
      </c>
      <c r="G193" s="3">
        <v>25</v>
      </c>
      <c r="H193" s="3">
        <v>5</v>
      </c>
      <c r="I193" s="3">
        <v>1</v>
      </c>
      <c r="K193" s="3">
        <v>1</v>
      </c>
      <c r="L193" s="3">
        <v>1</v>
      </c>
    </row>
    <row r="194" spans="1:15">
      <c r="A194" s="3">
        <v>12</v>
      </c>
      <c r="B194" s="3">
        <v>161</v>
      </c>
      <c r="C194" s="4">
        <v>2001</v>
      </c>
      <c r="D194" s="3" t="s">
        <v>35</v>
      </c>
      <c r="E194" s="3" t="s">
        <v>36</v>
      </c>
      <c r="F194" s="3">
        <v>2</v>
      </c>
      <c r="G194" s="3">
        <v>18</v>
      </c>
      <c r="H194" s="3">
        <v>4</v>
      </c>
      <c r="K194" s="3">
        <v>1</v>
      </c>
      <c r="M194" s="3">
        <v>1</v>
      </c>
    </row>
    <row r="195" spans="1:15">
      <c r="A195" s="3">
        <v>9</v>
      </c>
      <c r="B195" s="3">
        <v>162</v>
      </c>
      <c r="C195" s="4">
        <v>2001</v>
      </c>
      <c r="D195" s="3" t="s">
        <v>29</v>
      </c>
      <c r="E195" s="3" t="s">
        <v>30</v>
      </c>
      <c r="F195" s="3">
        <v>1</v>
      </c>
      <c r="G195" s="3">
        <v>19</v>
      </c>
      <c r="H195" s="3">
        <v>5</v>
      </c>
      <c r="M195" s="3">
        <v>1</v>
      </c>
      <c r="O195" s="3" t="s">
        <v>31</v>
      </c>
    </row>
    <row r="196" spans="1:15">
      <c r="A196" s="3">
        <v>15</v>
      </c>
      <c r="B196" s="3">
        <v>163</v>
      </c>
      <c r="C196" s="4">
        <v>2001</v>
      </c>
      <c r="D196" s="3" t="s">
        <v>29</v>
      </c>
      <c r="E196" s="3" t="s">
        <v>39</v>
      </c>
      <c r="F196" s="3">
        <v>1</v>
      </c>
      <c r="G196" s="3">
        <v>8</v>
      </c>
      <c r="H196" s="3">
        <v>5</v>
      </c>
    </row>
    <row r="197" spans="1:15">
      <c r="A197" s="3">
        <v>13</v>
      </c>
      <c r="B197" s="3">
        <v>164</v>
      </c>
      <c r="C197" s="4">
        <v>2001</v>
      </c>
      <c r="D197" s="3" t="s">
        <v>37</v>
      </c>
      <c r="E197" s="3" t="s">
        <v>38</v>
      </c>
      <c r="F197" s="3">
        <v>1</v>
      </c>
      <c r="G197" s="3">
        <v>3</v>
      </c>
      <c r="H197" s="3">
        <v>5</v>
      </c>
    </row>
    <row r="198" spans="1:15">
      <c r="C198" s="9" t="s">
        <v>409</v>
      </c>
      <c r="F198" s="3">
        <f>SUBTOTAL(9,F187:F197)</f>
        <v>57</v>
      </c>
      <c r="G198" s="3">
        <f>SUBTOTAL(9,G187:G197)</f>
        <v>362</v>
      </c>
      <c r="H198" s="45">
        <f>SUM(H187:H197)/COUNT(H187:H197)</f>
        <v>4.7272727272727275</v>
      </c>
      <c r="I198" s="3">
        <f t="shared" ref="I198:N198" si="32">SUBTOTAL(9,I187:I197)</f>
        <v>6</v>
      </c>
      <c r="J198" s="3">
        <f t="shared" si="32"/>
        <v>0</v>
      </c>
      <c r="K198" s="3">
        <f t="shared" si="32"/>
        <v>8</v>
      </c>
      <c r="L198" s="3">
        <f t="shared" si="32"/>
        <v>2</v>
      </c>
      <c r="M198" s="3">
        <f t="shared" si="32"/>
        <v>2</v>
      </c>
      <c r="N198" s="3">
        <f t="shared" si="32"/>
        <v>0</v>
      </c>
    </row>
    <row r="199" spans="1:15">
      <c r="A199" s="3">
        <v>276</v>
      </c>
      <c r="B199" s="3">
        <v>165</v>
      </c>
      <c r="C199" s="3">
        <v>2002</v>
      </c>
      <c r="D199" s="3" t="s">
        <v>17</v>
      </c>
      <c r="E199" s="3" t="s">
        <v>164</v>
      </c>
      <c r="F199" s="3">
        <v>1</v>
      </c>
      <c r="G199" s="3">
        <v>46</v>
      </c>
      <c r="H199" s="3">
        <v>4</v>
      </c>
      <c r="I199" s="3">
        <v>1</v>
      </c>
      <c r="O199" s="3" t="s">
        <v>254</v>
      </c>
    </row>
    <row r="200" spans="1:15">
      <c r="A200" s="3">
        <v>277</v>
      </c>
      <c r="B200" s="3">
        <v>166</v>
      </c>
      <c r="C200" s="3">
        <v>2002</v>
      </c>
      <c r="D200" s="3" t="s">
        <v>17</v>
      </c>
      <c r="E200" s="3" t="s">
        <v>255</v>
      </c>
      <c r="F200" s="3">
        <v>1</v>
      </c>
      <c r="G200" s="3">
        <v>23</v>
      </c>
      <c r="H200" s="3">
        <v>3</v>
      </c>
      <c r="K200" s="3">
        <v>1</v>
      </c>
    </row>
    <row r="201" spans="1:15">
      <c r="A201" s="3">
        <v>49</v>
      </c>
      <c r="B201" s="3">
        <v>167</v>
      </c>
      <c r="C201" s="4">
        <v>2002</v>
      </c>
      <c r="D201" s="3" t="s">
        <v>29</v>
      </c>
      <c r="E201" s="3" t="s">
        <v>66</v>
      </c>
      <c r="F201" s="3">
        <v>1</v>
      </c>
      <c r="G201" s="3">
        <v>28</v>
      </c>
      <c r="H201" s="3">
        <v>5</v>
      </c>
      <c r="I201" s="3">
        <v>1</v>
      </c>
      <c r="K201" s="3">
        <v>1</v>
      </c>
    </row>
    <row r="202" spans="1:15">
      <c r="A202" s="3">
        <v>48</v>
      </c>
      <c r="B202" s="3">
        <v>168</v>
      </c>
      <c r="C202" s="4">
        <v>2002</v>
      </c>
      <c r="D202" s="3" t="s">
        <v>29</v>
      </c>
      <c r="E202" s="3" t="s">
        <v>69</v>
      </c>
      <c r="F202" s="3">
        <v>1</v>
      </c>
      <c r="G202" s="3">
        <v>9</v>
      </c>
      <c r="H202" s="3">
        <v>5</v>
      </c>
      <c r="I202" s="3">
        <v>1</v>
      </c>
      <c r="K202" s="3">
        <v>1</v>
      </c>
    </row>
    <row r="203" spans="1:15">
      <c r="A203" s="3">
        <v>47</v>
      </c>
      <c r="B203" s="3">
        <v>169</v>
      </c>
      <c r="C203" s="4">
        <v>2002</v>
      </c>
      <c r="D203" s="3" t="s">
        <v>29</v>
      </c>
      <c r="E203" s="3" t="s">
        <v>73</v>
      </c>
      <c r="F203" s="3">
        <v>1</v>
      </c>
      <c r="G203" s="3">
        <v>12</v>
      </c>
      <c r="H203" s="3">
        <v>4</v>
      </c>
      <c r="I203" s="3">
        <v>1</v>
      </c>
      <c r="O203" s="3" t="s">
        <v>74</v>
      </c>
    </row>
    <row r="204" spans="1:15">
      <c r="A204" s="3">
        <v>50</v>
      </c>
      <c r="B204" s="3">
        <v>170</v>
      </c>
      <c r="C204" s="4">
        <v>2002</v>
      </c>
      <c r="D204" s="3" t="s">
        <v>75</v>
      </c>
      <c r="E204" s="3" t="s">
        <v>226</v>
      </c>
      <c r="F204" s="3">
        <v>1</v>
      </c>
      <c r="G204" s="3">
        <v>1</v>
      </c>
      <c r="H204" s="3">
        <v>5</v>
      </c>
    </row>
    <row r="205" spans="1:15">
      <c r="A205" s="3">
        <v>51</v>
      </c>
      <c r="B205" s="3">
        <v>171</v>
      </c>
      <c r="C205" s="4">
        <v>2002</v>
      </c>
      <c r="D205" s="3" t="s">
        <v>226</v>
      </c>
      <c r="E205" s="3" t="s">
        <v>226</v>
      </c>
      <c r="F205" s="3">
        <v>7</v>
      </c>
      <c r="G205" s="3">
        <v>46</v>
      </c>
      <c r="H205" s="3">
        <v>4</v>
      </c>
      <c r="I205" s="3">
        <v>1</v>
      </c>
      <c r="N205" s="3">
        <v>1</v>
      </c>
      <c r="O205" s="3" t="s">
        <v>76</v>
      </c>
    </row>
    <row r="206" spans="1:15">
      <c r="A206" s="3">
        <v>278</v>
      </c>
      <c r="B206" s="3">
        <v>172</v>
      </c>
      <c r="C206" s="3">
        <v>2002</v>
      </c>
      <c r="D206" s="3" t="s">
        <v>226</v>
      </c>
      <c r="E206" s="3" t="s">
        <v>226</v>
      </c>
      <c r="F206" s="3">
        <v>14</v>
      </c>
      <c r="G206" s="3">
        <v>39</v>
      </c>
      <c r="H206" s="3">
        <v>4</v>
      </c>
      <c r="O206" s="3" t="s">
        <v>256</v>
      </c>
    </row>
    <row r="207" spans="1:15">
      <c r="C207" s="8" t="s">
        <v>410</v>
      </c>
      <c r="F207" s="3">
        <f>SUBTOTAL(9,F199:F206)</f>
        <v>27</v>
      </c>
      <c r="G207" s="3">
        <f>SUBTOTAL(9,G199:G206)</f>
        <v>204</v>
      </c>
      <c r="H207" s="45">
        <f>SUM(H199:H206)/COUNT(H199:H206)</f>
        <v>4.25</v>
      </c>
      <c r="I207" s="3">
        <f t="shared" ref="I207:N207" si="33">SUBTOTAL(9,I199:I206)</f>
        <v>5</v>
      </c>
      <c r="J207" s="3">
        <f t="shared" si="33"/>
        <v>0</v>
      </c>
      <c r="K207" s="3">
        <f t="shared" si="33"/>
        <v>3</v>
      </c>
      <c r="L207" s="3">
        <f t="shared" si="33"/>
        <v>0</v>
      </c>
      <c r="M207" s="3">
        <f t="shared" si="33"/>
        <v>0</v>
      </c>
      <c r="N207" s="3">
        <f t="shared" si="33"/>
        <v>1</v>
      </c>
    </row>
    <row r="208" spans="1:15">
      <c r="A208" s="3">
        <v>188</v>
      </c>
      <c r="B208" s="3">
        <v>173</v>
      </c>
      <c r="C208" s="3">
        <v>2003</v>
      </c>
      <c r="D208" s="3" t="s">
        <v>179</v>
      </c>
      <c r="E208" s="3" t="s">
        <v>198</v>
      </c>
      <c r="F208" s="3">
        <v>1</v>
      </c>
      <c r="G208" s="3">
        <v>5</v>
      </c>
      <c r="H208" s="3">
        <v>1</v>
      </c>
      <c r="K208" s="3">
        <v>1</v>
      </c>
    </row>
    <row r="209" spans="1:15">
      <c r="A209" s="3">
        <v>178</v>
      </c>
      <c r="B209" s="3">
        <v>174</v>
      </c>
      <c r="C209" s="3">
        <v>2003</v>
      </c>
      <c r="D209" s="3" t="s">
        <v>179</v>
      </c>
      <c r="E209" s="3" t="s">
        <v>147</v>
      </c>
      <c r="F209" s="3">
        <v>1</v>
      </c>
      <c r="G209" s="3">
        <v>12</v>
      </c>
      <c r="H209" s="3">
        <v>4</v>
      </c>
      <c r="I209" s="3">
        <v>1</v>
      </c>
      <c r="L209" s="3">
        <v>1</v>
      </c>
      <c r="M209" s="3">
        <v>1</v>
      </c>
    </row>
    <row r="210" spans="1:15">
      <c r="A210" s="3">
        <v>180</v>
      </c>
      <c r="B210" s="3">
        <v>175</v>
      </c>
      <c r="C210" s="3">
        <v>2003</v>
      </c>
      <c r="D210" s="3" t="s">
        <v>179</v>
      </c>
      <c r="E210" s="3" t="s">
        <v>147</v>
      </c>
      <c r="F210" s="3">
        <v>1</v>
      </c>
      <c r="G210" s="3">
        <v>21</v>
      </c>
      <c r="H210" s="3">
        <v>4</v>
      </c>
      <c r="I210" s="3">
        <v>1</v>
      </c>
      <c r="M210" s="3">
        <v>1</v>
      </c>
      <c r="O210" s="3" t="s">
        <v>189</v>
      </c>
    </row>
    <row r="211" spans="1:15">
      <c r="A211" s="3">
        <v>193</v>
      </c>
      <c r="B211" s="3">
        <v>176</v>
      </c>
      <c r="C211" s="3">
        <v>2003</v>
      </c>
      <c r="D211" s="3" t="s">
        <v>201</v>
      </c>
      <c r="E211" s="3" t="s">
        <v>244</v>
      </c>
      <c r="F211" s="3">
        <v>4</v>
      </c>
      <c r="G211" s="3">
        <v>5</v>
      </c>
      <c r="H211" s="3">
        <v>4</v>
      </c>
      <c r="L211" s="3">
        <v>1</v>
      </c>
      <c r="O211" s="3" t="s">
        <v>292</v>
      </c>
    </row>
    <row r="212" spans="1:15">
      <c r="A212" s="3">
        <v>201</v>
      </c>
      <c r="B212" s="3">
        <v>177</v>
      </c>
      <c r="C212" s="3">
        <v>2003</v>
      </c>
      <c r="D212" s="3" t="s">
        <v>212</v>
      </c>
      <c r="E212" s="3" t="s">
        <v>69</v>
      </c>
      <c r="F212" s="3">
        <v>1</v>
      </c>
      <c r="G212" s="3">
        <v>20</v>
      </c>
      <c r="H212" s="3">
        <v>4</v>
      </c>
      <c r="K212" s="3">
        <v>1</v>
      </c>
      <c r="O212" s="3" t="s">
        <v>194</v>
      </c>
    </row>
    <row r="213" spans="1:15">
      <c r="A213" s="3">
        <v>199</v>
      </c>
      <c r="B213" s="3">
        <v>178</v>
      </c>
      <c r="C213" s="3">
        <v>2003</v>
      </c>
      <c r="D213" s="3" t="s">
        <v>193</v>
      </c>
      <c r="E213" s="3" t="s">
        <v>77</v>
      </c>
      <c r="F213" s="3">
        <v>1</v>
      </c>
      <c r="G213" s="3">
        <v>65</v>
      </c>
      <c r="H213" s="3">
        <v>5</v>
      </c>
      <c r="I213" s="3">
        <v>1</v>
      </c>
      <c r="L213" s="3">
        <v>1</v>
      </c>
      <c r="O213" s="3" t="s">
        <v>210</v>
      </c>
    </row>
    <row r="214" spans="1:15">
      <c r="A214" s="3">
        <v>182</v>
      </c>
      <c r="B214" s="3">
        <v>179</v>
      </c>
      <c r="C214" s="3">
        <v>2003</v>
      </c>
      <c r="D214" s="3" t="s">
        <v>193</v>
      </c>
      <c r="E214" s="3" t="s">
        <v>191</v>
      </c>
      <c r="F214" s="3">
        <v>1</v>
      </c>
      <c r="G214" s="3">
        <v>5</v>
      </c>
      <c r="H214" s="3">
        <v>3</v>
      </c>
    </row>
    <row r="215" spans="1:15">
      <c r="A215" s="3">
        <v>197</v>
      </c>
      <c r="B215" s="3">
        <v>180</v>
      </c>
      <c r="C215" s="3">
        <v>2003</v>
      </c>
      <c r="D215" s="3" t="s">
        <v>207</v>
      </c>
      <c r="E215" s="3" t="s">
        <v>244</v>
      </c>
      <c r="F215" s="3">
        <v>1</v>
      </c>
      <c r="G215" s="3">
        <v>37</v>
      </c>
      <c r="H215" s="3">
        <v>3</v>
      </c>
      <c r="I215" s="3">
        <v>1</v>
      </c>
      <c r="L215" s="3">
        <v>1</v>
      </c>
      <c r="O215" s="3" t="s">
        <v>208</v>
      </c>
    </row>
    <row r="216" spans="1:15">
      <c r="A216" s="3">
        <v>185</v>
      </c>
      <c r="B216" s="3">
        <v>181</v>
      </c>
      <c r="C216" s="3">
        <v>2003</v>
      </c>
      <c r="D216" s="3" t="s">
        <v>120</v>
      </c>
      <c r="E216" s="3" t="s">
        <v>19</v>
      </c>
      <c r="F216" s="3">
        <v>2</v>
      </c>
      <c r="G216" s="3">
        <v>29</v>
      </c>
      <c r="H216" s="3">
        <v>4</v>
      </c>
      <c r="L216" s="3">
        <v>1</v>
      </c>
      <c r="O216" s="3" t="s">
        <v>195</v>
      </c>
    </row>
    <row r="217" spans="1:15">
      <c r="A217" s="3">
        <v>181</v>
      </c>
      <c r="B217" s="3">
        <v>182</v>
      </c>
      <c r="C217" s="3">
        <v>2003</v>
      </c>
      <c r="D217" s="3" t="s">
        <v>190</v>
      </c>
      <c r="E217" s="3" t="s">
        <v>191</v>
      </c>
      <c r="F217" s="3">
        <v>3</v>
      </c>
      <c r="G217" s="3">
        <v>55</v>
      </c>
      <c r="H217" s="3">
        <v>3</v>
      </c>
      <c r="L217" s="3">
        <v>1</v>
      </c>
      <c r="O217" s="3" t="s">
        <v>192</v>
      </c>
    </row>
    <row r="218" spans="1:15">
      <c r="A218" s="3">
        <v>194</v>
      </c>
      <c r="B218" s="3">
        <v>183</v>
      </c>
      <c r="C218" s="3">
        <v>2003</v>
      </c>
      <c r="D218" s="3" t="s">
        <v>21</v>
      </c>
      <c r="E218" s="3" t="s">
        <v>203</v>
      </c>
      <c r="F218" s="3">
        <v>3</v>
      </c>
      <c r="G218" s="3">
        <v>4</v>
      </c>
      <c r="H218" s="3">
        <v>4</v>
      </c>
      <c r="L218" s="3">
        <v>1</v>
      </c>
    </row>
    <row r="219" spans="1:15">
      <c r="A219" s="3">
        <v>184</v>
      </c>
      <c r="B219" s="3">
        <v>184</v>
      </c>
      <c r="C219" s="3">
        <v>2003</v>
      </c>
      <c r="D219" s="3" t="s">
        <v>34</v>
      </c>
      <c r="E219" s="3" t="s">
        <v>90</v>
      </c>
      <c r="F219" s="3">
        <v>1</v>
      </c>
      <c r="G219" s="3">
        <v>6</v>
      </c>
      <c r="H219" s="3">
        <v>4</v>
      </c>
      <c r="K219" s="3">
        <v>1</v>
      </c>
      <c r="L219" s="3">
        <v>1</v>
      </c>
      <c r="O219" s="3" t="s">
        <v>194</v>
      </c>
    </row>
    <row r="220" spans="1:15">
      <c r="A220" s="3">
        <v>205</v>
      </c>
      <c r="B220" s="3">
        <v>185</v>
      </c>
      <c r="C220" s="3">
        <v>2003</v>
      </c>
      <c r="D220" s="3" t="s">
        <v>34</v>
      </c>
      <c r="E220" s="3" t="s">
        <v>30</v>
      </c>
      <c r="F220" s="3">
        <v>1</v>
      </c>
      <c r="G220" s="3">
        <v>8</v>
      </c>
      <c r="H220" s="3">
        <v>5</v>
      </c>
      <c r="I220" s="3">
        <v>1</v>
      </c>
      <c r="L220" s="3">
        <v>1</v>
      </c>
      <c r="M220" s="3">
        <v>1</v>
      </c>
      <c r="O220" s="3" t="s">
        <v>214</v>
      </c>
    </row>
    <row r="221" spans="1:15">
      <c r="A221" s="3">
        <v>189</v>
      </c>
      <c r="B221" s="3">
        <v>186</v>
      </c>
      <c r="C221" s="3">
        <v>2003</v>
      </c>
      <c r="D221" s="3" t="s">
        <v>34</v>
      </c>
      <c r="E221" s="3" t="s">
        <v>20</v>
      </c>
      <c r="F221" s="3">
        <v>1</v>
      </c>
      <c r="G221" s="3">
        <v>2</v>
      </c>
      <c r="H221" s="3">
        <v>5</v>
      </c>
      <c r="L221" s="3">
        <v>1</v>
      </c>
    </row>
    <row r="222" spans="1:15">
      <c r="A222" s="3">
        <v>203</v>
      </c>
      <c r="B222" s="3">
        <v>187</v>
      </c>
      <c r="C222" s="3">
        <v>2003</v>
      </c>
      <c r="D222" s="3" t="s">
        <v>34</v>
      </c>
      <c r="E222" s="3" t="s">
        <v>20</v>
      </c>
      <c r="F222" s="3">
        <v>1</v>
      </c>
      <c r="H222" s="3">
        <v>4</v>
      </c>
    </row>
    <row r="223" spans="1:15">
      <c r="A223" s="3">
        <v>207</v>
      </c>
      <c r="B223" s="3">
        <v>188</v>
      </c>
      <c r="C223" s="3">
        <v>2003</v>
      </c>
      <c r="D223" s="3" t="s">
        <v>216</v>
      </c>
      <c r="E223" s="3" t="s">
        <v>217</v>
      </c>
      <c r="F223" s="3">
        <v>1</v>
      </c>
      <c r="G223" s="3">
        <v>6</v>
      </c>
      <c r="H223" s="3">
        <v>3</v>
      </c>
      <c r="I223" s="3">
        <v>1</v>
      </c>
    </row>
    <row r="224" spans="1:15">
      <c r="A224" s="3">
        <v>198</v>
      </c>
      <c r="B224" s="3">
        <v>189</v>
      </c>
      <c r="C224" s="3">
        <v>2003</v>
      </c>
      <c r="D224" s="3" t="s">
        <v>29</v>
      </c>
      <c r="E224" s="3" t="s">
        <v>91</v>
      </c>
      <c r="F224" s="3">
        <v>3</v>
      </c>
      <c r="G224" s="3">
        <v>23</v>
      </c>
      <c r="H224" s="3">
        <v>4</v>
      </c>
      <c r="I224" s="3">
        <v>1</v>
      </c>
      <c r="L224" s="3">
        <v>1</v>
      </c>
      <c r="O224" s="3" t="s">
        <v>209</v>
      </c>
    </row>
    <row r="225" spans="1:15">
      <c r="A225" s="3">
        <v>183</v>
      </c>
      <c r="B225" s="3">
        <v>190</v>
      </c>
      <c r="C225" s="3">
        <v>2003</v>
      </c>
      <c r="D225" s="3" t="s">
        <v>29</v>
      </c>
      <c r="E225" s="3" t="s">
        <v>36</v>
      </c>
      <c r="F225" s="3">
        <v>2</v>
      </c>
      <c r="G225" s="3">
        <v>9</v>
      </c>
      <c r="H225" s="3">
        <v>4</v>
      </c>
      <c r="L225" s="3">
        <v>1</v>
      </c>
      <c r="O225" s="3" t="s">
        <v>118</v>
      </c>
    </row>
    <row r="226" spans="1:15">
      <c r="A226" s="3">
        <v>191</v>
      </c>
      <c r="B226" s="3">
        <v>191</v>
      </c>
      <c r="C226" s="3">
        <v>2003</v>
      </c>
      <c r="D226" s="3" t="s">
        <v>29</v>
      </c>
      <c r="E226" s="3" t="s">
        <v>129</v>
      </c>
      <c r="F226" s="3">
        <v>2</v>
      </c>
      <c r="G226" s="3">
        <v>9</v>
      </c>
      <c r="H226" s="3">
        <v>4</v>
      </c>
    </row>
    <row r="227" spans="1:15">
      <c r="A227" s="3">
        <v>200</v>
      </c>
      <c r="B227" s="3">
        <v>192</v>
      </c>
      <c r="C227" s="3">
        <v>2003</v>
      </c>
      <c r="D227" s="3" t="s">
        <v>29</v>
      </c>
      <c r="E227" s="3" t="s">
        <v>71</v>
      </c>
      <c r="F227" s="3">
        <v>3</v>
      </c>
      <c r="G227" s="3">
        <v>26</v>
      </c>
      <c r="H227" s="3">
        <v>4</v>
      </c>
      <c r="I227" s="3">
        <v>1</v>
      </c>
      <c r="L227" s="3">
        <v>1</v>
      </c>
      <c r="M227" s="3">
        <v>1</v>
      </c>
      <c r="O227" s="3" t="s">
        <v>211</v>
      </c>
    </row>
    <row r="228" spans="1:15">
      <c r="A228" s="3">
        <v>179</v>
      </c>
      <c r="B228" s="3">
        <v>193</v>
      </c>
      <c r="C228" s="3">
        <v>2003</v>
      </c>
      <c r="D228" s="3" t="s">
        <v>29</v>
      </c>
      <c r="E228" s="3" t="s">
        <v>187</v>
      </c>
      <c r="F228" s="3">
        <v>1</v>
      </c>
      <c r="G228" s="3">
        <v>8</v>
      </c>
      <c r="H228" s="3">
        <v>5</v>
      </c>
      <c r="I228" s="3">
        <v>1</v>
      </c>
      <c r="O228" s="3" t="s">
        <v>188</v>
      </c>
    </row>
    <row r="229" spans="1:15">
      <c r="A229" s="3">
        <v>208</v>
      </c>
      <c r="B229" s="3">
        <v>194</v>
      </c>
      <c r="C229" s="3">
        <v>2003</v>
      </c>
      <c r="D229" s="3" t="s">
        <v>29</v>
      </c>
      <c r="E229" s="3" t="s">
        <v>218</v>
      </c>
      <c r="F229" s="3">
        <v>3</v>
      </c>
      <c r="G229" s="3">
        <v>5</v>
      </c>
      <c r="H229" s="3">
        <v>2</v>
      </c>
    </row>
    <row r="230" spans="1:15">
      <c r="A230" s="3">
        <v>190</v>
      </c>
      <c r="B230" s="3">
        <v>195</v>
      </c>
      <c r="C230" s="3">
        <v>2003</v>
      </c>
      <c r="D230" s="3" t="s">
        <v>29</v>
      </c>
      <c r="E230" s="3" t="s">
        <v>19</v>
      </c>
      <c r="F230" s="3">
        <v>1</v>
      </c>
      <c r="G230" s="3">
        <v>6</v>
      </c>
      <c r="H230" s="3">
        <v>3</v>
      </c>
      <c r="I230" s="3">
        <v>1</v>
      </c>
      <c r="K230" s="3">
        <v>1</v>
      </c>
      <c r="L230" s="3">
        <v>1</v>
      </c>
      <c r="M230" s="3">
        <v>1</v>
      </c>
      <c r="O230" s="3" t="s">
        <v>199</v>
      </c>
    </row>
    <row r="231" spans="1:15">
      <c r="A231" s="3">
        <v>206</v>
      </c>
      <c r="B231" s="3">
        <v>196</v>
      </c>
      <c r="C231" s="3">
        <v>2003</v>
      </c>
      <c r="D231" s="3" t="s">
        <v>29</v>
      </c>
      <c r="E231" s="3" t="s">
        <v>30</v>
      </c>
      <c r="F231" s="3">
        <v>1</v>
      </c>
      <c r="G231" s="3">
        <v>17</v>
      </c>
      <c r="H231" s="3">
        <v>5</v>
      </c>
      <c r="K231" s="3">
        <v>1</v>
      </c>
      <c r="L231" s="3">
        <v>1</v>
      </c>
      <c r="O231" s="3" t="s">
        <v>215</v>
      </c>
    </row>
    <row r="232" spans="1:15">
      <c r="A232" s="3">
        <v>192</v>
      </c>
      <c r="B232" s="3">
        <v>197</v>
      </c>
      <c r="C232" s="3">
        <v>2003</v>
      </c>
      <c r="D232" s="3" t="s">
        <v>29</v>
      </c>
      <c r="E232" s="3" t="s">
        <v>69</v>
      </c>
      <c r="F232" s="3">
        <v>1</v>
      </c>
      <c r="G232" s="3">
        <v>7</v>
      </c>
      <c r="H232" s="3">
        <v>4</v>
      </c>
      <c r="L232" s="3">
        <v>1</v>
      </c>
      <c r="O232" s="3" t="s">
        <v>200</v>
      </c>
    </row>
    <row r="233" spans="1:15">
      <c r="A233" s="3">
        <v>195</v>
      </c>
      <c r="B233" s="3">
        <v>198</v>
      </c>
      <c r="C233" s="3">
        <v>2003</v>
      </c>
      <c r="D233" s="3" t="s">
        <v>29</v>
      </c>
      <c r="E233" s="3" t="s">
        <v>69</v>
      </c>
      <c r="F233" s="3">
        <v>1</v>
      </c>
      <c r="G233" s="3">
        <v>6</v>
      </c>
      <c r="H233" s="3">
        <v>4</v>
      </c>
      <c r="I233" s="3">
        <v>1</v>
      </c>
      <c r="L233" s="3">
        <v>1</v>
      </c>
      <c r="M233" s="3">
        <v>1</v>
      </c>
      <c r="O233" s="3" t="s">
        <v>204</v>
      </c>
    </row>
    <row r="234" spans="1:15">
      <c r="A234" s="3">
        <v>196</v>
      </c>
      <c r="B234" s="3">
        <v>199</v>
      </c>
      <c r="C234" s="3">
        <v>2003</v>
      </c>
      <c r="D234" s="3" t="s">
        <v>29</v>
      </c>
      <c r="E234" s="3" t="s">
        <v>58</v>
      </c>
      <c r="F234" s="3">
        <v>1</v>
      </c>
      <c r="G234" s="3">
        <v>14</v>
      </c>
      <c r="H234" s="3">
        <v>4</v>
      </c>
      <c r="I234" s="3">
        <v>1</v>
      </c>
      <c r="L234" s="3">
        <v>1</v>
      </c>
      <c r="M234" s="3">
        <v>1</v>
      </c>
      <c r="O234" s="3" t="s">
        <v>205</v>
      </c>
    </row>
    <row r="235" spans="1:15">
      <c r="A235" s="3">
        <v>209</v>
      </c>
      <c r="B235" s="3">
        <v>200</v>
      </c>
      <c r="C235" s="3">
        <v>2003</v>
      </c>
      <c r="D235" s="3" t="s">
        <v>29</v>
      </c>
      <c r="E235" s="3" t="s">
        <v>58</v>
      </c>
      <c r="F235" s="3">
        <v>1</v>
      </c>
      <c r="G235" s="3">
        <v>10</v>
      </c>
      <c r="H235" s="3">
        <v>5</v>
      </c>
      <c r="L235" s="3">
        <v>1</v>
      </c>
    </row>
    <row r="236" spans="1:15">
      <c r="A236" s="3">
        <v>204</v>
      </c>
      <c r="B236" s="3">
        <v>201</v>
      </c>
      <c r="C236" s="3">
        <v>2003</v>
      </c>
      <c r="D236" s="3" t="s">
        <v>29</v>
      </c>
      <c r="E236" s="3" t="s">
        <v>86</v>
      </c>
      <c r="F236" s="3">
        <v>1</v>
      </c>
      <c r="G236" s="3">
        <v>6</v>
      </c>
      <c r="H236" s="3">
        <v>4</v>
      </c>
      <c r="L236" s="3">
        <v>1</v>
      </c>
      <c r="O236" s="3" t="s">
        <v>213</v>
      </c>
    </row>
    <row r="237" spans="1:15">
      <c r="A237" s="3">
        <v>176</v>
      </c>
      <c r="B237" s="3">
        <v>202</v>
      </c>
      <c r="C237" s="3">
        <v>2003</v>
      </c>
      <c r="D237" s="3" t="s">
        <v>29</v>
      </c>
      <c r="E237" s="3" t="s">
        <v>185</v>
      </c>
      <c r="F237" s="3">
        <v>1</v>
      </c>
      <c r="G237" s="3">
        <v>7</v>
      </c>
      <c r="H237" s="3">
        <v>5</v>
      </c>
    </row>
    <row r="238" spans="1:15">
      <c r="A238" s="3">
        <v>202</v>
      </c>
      <c r="B238" s="3">
        <v>203</v>
      </c>
      <c r="C238" s="3">
        <v>2003</v>
      </c>
      <c r="D238" s="3" t="s">
        <v>29</v>
      </c>
      <c r="E238" s="3" t="s">
        <v>59</v>
      </c>
      <c r="F238" s="3">
        <v>11</v>
      </c>
      <c r="G238" s="3">
        <v>30</v>
      </c>
      <c r="H238" s="3">
        <v>4</v>
      </c>
    </row>
    <row r="239" spans="1:15">
      <c r="A239" s="3">
        <v>177</v>
      </c>
      <c r="B239" s="3">
        <v>204</v>
      </c>
      <c r="C239" s="3">
        <v>2003</v>
      </c>
      <c r="D239" s="3" t="s">
        <v>29</v>
      </c>
      <c r="E239" s="3" t="s">
        <v>22</v>
      </c>
      <c r="F239" s="3">
        <v>1</v>
      </c>
      <c r="G239" s="3">
        <v>54</v>
      </c>
      <c r="H239" s="3">
        <v>5</v>
      </c>
      <c r="I239" s="3">
        <v>1</v>
      </c>
      <c r="L239" s="3">
        <v>1</v>
      </c>
      <c r="O239" s="3" t="s">
        <v>186</v>
      </c>
    </row>
    <row r="240" spans="1:15">
      <c r="A240" s="3">
        <v>186</v>
      </c>
      <c r="B240" s="3">
        <v>205</v>
      </c>
      <c r="C240" s="3">
        <v>2003</v>
      </c>
      <c r="D240" s="3" t="s">
        <v>226</v>
      </c>
      <c r="E240" s="3" t="s">
        <v>16</v>
      </c>
      <c r="F240" s="3">
        <v>173</v>
      </c>
      <c r="G240" s="3">
        <v>191</v>
      </c>
      <c r="H240" s="3">
        <v>1</v>
      </c>
      <c r="O240" s="3" t="s">
        <v>196</v>
      </c>
    </row>
    <row r="241" spans="1:15">
      <c r="A241" s="3">
        <v>187</v>
      </c>
      <c r="B241" s="3">
        <v>206</v>
      </c>
      <c r="C241" s="3">
        <v>2003</v>
      </c>
      <c r="D241" s="3" t="s">
        <v>226</v>
      </c>
      <c r="E241" s="3" t="s">
        <v>16</v>
      </c>
      <c r="F241" s="3">
        <v>118</v>
      </c>
      <c r="G241" s="3">
        <v>564</v>
      </c>
      <c r="H241" s="3">
        <v>2</v>
      </c>
      <c r="I241" s="3">
        <v>1</v>
      </c>
      <c r="K241" s="3">
        <v>1</v>
      </c>
      <c r="O241" s="3" t="s">
        <v>197</v>
      </c>
    </row>
    <row r="242" spans="1:15">
      <c r="C242" s="8" t="s">
        <v>411</v>
      </c>
      <c r="F242" s="3">
        <f>SUBTOTAL(9,F208:F241)</f>
        <v>349</v>
      </c>
      <c r="G242" s="3">
        <f>SUBTOTAL(9,G208:G241)</f>
        <v>1272</v>
      </c>
      <c r="H242" s="45">
        <f>SUM(H208:H241)/COUNT(H208:H241)</f>
        <v>3.7941176470588234</v>
      </c>
      <c r="I242" s="3">
        <f t="shared" ref="I242:N242" si="34">SUBTOTAL(9,I208:I241)</f>
        <v>14</v>
      </c>
      <c r="J242" s="3">
        <f t="shared" si="34"/>
        <v>0</v>
      </c>
      <c r="K242" s="3">
        <f t="shared" si="34"/>
        <v>6</v>
      </c>
      <c r="L242" s="3">
        <f t="shared" si="34"/>
        <v>21</v>
      </c>
      <c r="M242" s="3">
        <f t="shared" si="34"/>
        <v>7</v>
      </c>
      <c r="N242" s="3">
        <f t="shared" si="34"/>
        <v>0</v>
      </c>
    </row>
    <row r="243" spans="1:15">
      <c r="A243" s="3">
        <v>227</v>
      </c>
      <c r="B243" s="3">
        <v>207</v>
      </c>
      <c r="C243" s="3">
        <v>2004</v>
      </c>
      <c r="D243" s="3" t="s">
        <v>234</v>
      </c>
      <c r="E243" s="3" t="s">
        <v>90</v>
      </c>
      <c r="F243" s="3">
        <v>1</v>
      </c>
      <c r="G243" s="3">
        <v>1</v>
      </c>
      <c r="H243" s="3">
        <v>5</v>
      </c>
      <c r="L243" s="3">
        <v>1</v>
      </c>
      <c r="O243" s="3" t="s">
        <v>33</v>
      </c>
    </row>
    <row r="244" spans="1:15">
      <c r="A244" s="3">
        <v>222</v>
      </c>
      <c r="B244" s="3">
        <v>208</v>
      </c>
      <c r="C244" s="3">
        <v>2004</v>
      </c>
      <c r="D244" s="3" t="s">
        <v>17</v>
      </c>
      <c r="E244" s="3" t="s">
        <v>19</v>
      </c>
      <c r="F244" s="3">
        <v>1</v>
      </c>
      <c r="G244" s="3">
        <v>37</v>
      </c>
      <c r="H244" s="3">
        <v>4</v>
      </c>
      <c r="L244" s="3">
        <v>1</v>
      </c>
      <c r="O244" s="3" t="s">
        <v>229</v>
      </c>
    </row>
    <row r="245" spans="1:15">
      <c r="A245" s="3">
        <v>228</v>
      </c>
      <c r="B245" s="3">
        <v>209</v>
      </c>
      <c r="C245" s="3">
        <v>2004</v>
      </c>
      <c r="D245" s="3" t="s">
        <v>17</v>
      </c>
      <c r="E245" s="3" t="s">
        <v>90</v>
      </c>
      <c r="F245" s="3">
        <v>1</v>
      </c>
      <c r="G245" s="3">
        <v>24</v>
      </c>
      <c r="H245" s="3">
        <v>5</v>
      </c>
    </row>
    <row r="246" spans="1:15">
      <c r="A246" s="3">
        <v>231</v>
      </c>
      <c r="B246" s="3">
        <v>210</v>
      </c>
      <c r="C246" s="3">
        <v>2004</v>
      </c>
      <c r="D246" s="3" t="s">
        <v>17</v>
      </c>
      <c r="E246" s="3" t="s">
        <v>90</v>
      </c>
      <c r="F246" s="3">
        <v>1</v>
      </c>
      <c r="G246" s="3">
        <v>14</v>
      </c>
      <c r="H246" s="3">
        <v>4</v>
      </c>
      <c r="O246" s="3" t="s">
        <v>70</v>
      </c>
    </row>
    <row r="247" spans="1:15">
      <c r="A247" s="3">
        <v>224</v>
      </c>
      <c r="B247" s="3">
        <v>211</v>
      </c>
      <c r="C247" s="3">
        <v>2004</v>
      </c>
      <c r="D247" s="3" t="s">
        <v>17</v>
      </c>
      <c r="E247" s="3" t="s">
        <v>20</v>
      </c>
      <c r="F247" s="3">
        <v>1</v>
      </c>
      <c r="G247" s="3">
        <v>1</v>
      </c>
      <c r="H247" s="3">
        <v>5</v>
      </c>
      <c r="L247" s="3">
        <v>1</v>
      </c>
      <c r="O247" s="3" t="s">
        <v>230</v>
      </c>
    </row>
    <row r="248" spans="1:15">
      <c r="A248" s="3">
        <v>220</v>
      </c>
      <c r="B248" s="3">
        <v>212</v>
      </c>
      <c r="C248" s="3">
        <v>2004</v>
      </c>
      <c r="D248" s="3" t="s">
        <v>17</v>
      </c>
      <c r="E248" s="3" t="s">
        <v>113</v>
      </c>
      <c r="F248" s="3">
        <v>1</v>
      </c>
      <c r="G248" s="3">
        <v>6</v>
      </c>
      <c r="H248" s="3">
        <v>4</v>
      </c>
      <c r="L248" s="3">
        <v>1</v>
      </c>
    </row>
    <row r="249" spans="1:15">
      <c r="A249" s="3">
        <v>234</v>
      </c>
      <c r="B249" s="3">
        <v>213</v>
      </c>
      <c r="C249" s="3">
        <v>2004</v>
      </c>
      <c r="D249" s="3" t="s">
        <v>235</v>
      </c>
      <c r="E249" s="3" t="s">
        <v>90</v>
      </c>
      <c r="F249" s="3">
        <v>1</v>
      </c>
      <c r="G249" s="3">
        <v>17</v>
      </c>
      <c r="H249" s="3">
        <v>4</v>
      </c>
      <c r="L249" s="3">
        <v>1</v>
      </c>
    </row>
    <row r="250" spans="1:15">
      <c r="A250" s="3">
        <v>233</v>
      </c>
      <c r="B250" s="3">
        <v>214</v>
      </c>
      <c r="C250" s="3">
        <v>2004</v>
      </c>
      <c r="D250" s="3" t="s">
        <v>235</v>
      </c>
      <c r="E250" s="3" t="s">
        <v>22</v>
      </c>
      <c r="F250" s="3">
        <v>2</v>
      </c>
      <c r="G250" s="3">
        <v>13</v>
      </c>
      <c r="H250" s="3">
        <v>4</v>
      </c>
      <c r="L250" s="3">
        <v>2</v>
      </c>
      <c r="O250" s="3" t="s">
        <v>236</v>
      </c>
    </row>
    <row r="251" spans="1:15">
      <c r="A251" s="3">
        <v>229</v>
      </c>
      <c r="B251" s="3">
        <v>215</v>
      </c>
      <c r="C251" s="3">
        <v>2004</v>
      </c>
      <c r="D251" s="3" t="s">
        <v>235</v>
      </c>
      <c r="E251" s="3" t="s">
        <v>78</v>
      </c>
      <c r="F251" s="3">
        <v>1</v>
      </c>
      <c r="G251" s="3">
        <v>19</v>
      </c>
      <c r="H251" s="3">
        <v>3</v>
      </c>
      <c r="L251" s="3">
        <v>1</v>
      </c>
    </row>
    <row r="252" spans="1:15">
      <c r="A252" s="3">
        <v>225</v>
      </c>
      <c r="B252" s="3">
        <v>216</v>
      </c>
      <c r="C252" s="3">
        <v>2004</v>
      </c>
      <c r="D252" s="3" t="s">
        <v>32</v>
      </c>
      <c r="E252" s="3" t="s">
        <v>113</v>
      </c>
      <c r="F252" s="3">
        <v>1</v>
      </c>
      <c r="G252" s="3">
        <v>13</v>
      </c>
      <c r="H252" s="3">
        <v>3</v>
      </c>
      <c r="N252" s="3">
        <v>1</v>
      </c>
      <c r="O252" s="3" t="s">
        <v>231</v>
      </c>
    </row>
    <row r="253" spans="1:15">
      <c r="A253" s="3">
        <v>221</v>
      </c>
      <c r="B253" s="3">
        <v>217</v>
      </c>
      <c r="C253" s="3">
        <v>2004</v>
      </c>
      <c r="D253" s="3" t="s">
        <v>34</v>
      </c>
      <c r="E253" s="3" t="s">
        <v>59</v>
      </c>
      <c r="F253" s="3">
        <v>4</v>
      </c>
      <c r="G253" s="3">
        <v>9</v>
      </c>
      <c r="H253" s="3">
        <v>5</v>
      </c>
      <c r="O253" s="3" t="s">
        <v>228</v>
      </c>
    </row>
    <row r="254" spans="1:15">
      <c r="A254" s="3">
        <v>226</v>
      </c>
      <c r="B254" s="3">
        <v>218</v>
      </c>
      <c r="C254" s="3">
        <v>2004</v>
      </c>
      <c r="D254" s="3" t="s">
        <v>219</v>
      </c>
      <c r="E254" s="3" t="s">
        <v>232</v>
      </c>
      <c r="F254" s="3">
        <v>1</v>
      </c>
      <c r="G254" s="3">
        <v>19</v>
      </c>
      <c r="H254" s="3">
        <v>5</v>
      </c>
      <c r="O254" s="3" t="s">
        <v>233</v>
      </c>
    </row>
    <row r="255" spans="1:15">
      <c r="A255" s="3">
        <v>230</v>
      </c>
      <c r="B255" s="3">
        <v>219</v>
      </c>
      <c r="C255" s="3">
        <v>2004</v>
      </c>
      <c r="D255" s="3" t="s">
        <v>29</v>
      </c>
      <c r="E255" s="3" t="s">
        <v>91</v>
      </c>
      <c r="F255" s="3">
        <v>1</v>
      </c>
      <c r="G255" s="3">
        <v>3</v>
      </c>
      <c r="H255" s="3">
        <v>5</v>
      </c>
      <c r="L255" s="3">
        <v>1</v>
      </c>
    </row>
    <row r="256" spans="1:15">
      <c r="A256" s="3">
        <v>232</v>
      </c>
      <c r="B256" s="3">
        <v>220</v>
      </c>
      <c r="C256" s="3">
        <v>2004</v>
      </c>
      <c r="D256" s="3" t="s">
        <v>29</v>
      </c>
      <c r="E256" s="3" t="s">
        <v>69</v>
      </c>
      <c r="F256" s="3">
        <v>1</v>
      </c>
      <c r="G256" s="3">
        <v>4</v>
      </c>
      <c r="H256" s="3">
        <v>4</v>
      </c>
      <c r="L256" s="3">
        <v>1</v>
      </c>
    </row>
    <row r="257" spans="1:16">
      <c r="A257" s="3">
        <v>223</v>
      </c>
      <c r="B257" s="3">
        <v>221</v>
      </c>
      <c r="C257" s="3">
        <v>2004</v>
      </c>
      <c r="D257" s="3" t="s">
        <v>29</v>
      </c>
      <c r="E257" s="3" t="s">
        <v>59</v>
      </c>
      <c r="F257" s="3">
        <v>4</v>
      </c>
      <c r="G257" s="3">
        <v>14</v>
      </c>
      <c r="H257" s="3">
        <v>5</v>
      </c>
      <c r="L257" s="3">
        <v>1</v>
      </c>
    </row>
    <row r="258" spans="1:16">
      <c r="A258" s="3">
        <v>235</v>
      </c>
      <c r="B258" s="3">
        <v>222</v>
      </c>
      <c r="C258" s="3">
        <v>2004</v>
      </c>
      <c r="D258" s="3" t="s">
        <v>226</v>
      </c>
      <c r="E258" s="3" t="s">
        <v>226</v>
      </c>
      <c r="F258" s="3">
        <v>172</v>
      </c>
      <c r="G258" s="3">
        <v>421</v>
      </c>
      <c r="H258" s="3">
        <v>4</v>
      </c>
    </row>
    <row r="259" spans="1:16">
      <c r="C259" s="8" t="s">
        <v>412</v>
      </c>
      <c r="F259" s="3">
        <f>SUBTOTAL(9,F243:F258)</f>
        <v>194</v>
      </c>
      <c r="G259" s="3">
        <f>SUBTOTAL(9,G243:G258)</f>
        <v>615</v>
      </c>
      <c r="H259" s="45">
        <f>SUM(H243:H258)/COUNT(H243:H258)</f>
        <v>4.3125</v>
      </c>
      <c r="I259" s="3">
        <f t="shared" ref="I259:N259" si="35">SUBTOTAL(9,I243:I258)</f>
        <v>0</v>
      </c>
      <c r="J259" s="3">
        <f t="shared" si="35"/>
        <v>0</v>
      </c>
      <c r="K259" s="3">
        <f t="shared" si="35"/>
        <v>0</v>
      </c>
      <c r="L259" s="3">
        <f t="shared" si="35"/>
        <v>11</v>
      </c>
      <c r="M259" s="3">
        <f t="shared" si="35"/>
        <v>0</v>
      </c>
      <c r="N259" s="3">
        <f t="shared" si="35"/>
        <v>1</v>
      </c>
    </row>
    <row r="260" spans="1:16">
      <c r="A260" s="3">
        <v>300</v>
      </c>
      <c r="B260" s="3">
        <v>223</v>
      </c>
      <c r="C260" s="3">
        <v>2005</v>
      </c>
      <c r="D260" s="3" t="s">
        <v>17</v>
      </c>
      <c r="E260" s="3" t="s">
        <v>52</v>
      </c>
      <c r="F260" s="3">
        <v>1</v>
      </c>
      <c r="G260" s="3">
        <v>22</v>
      </c>
      <c r="H260" s="3">
        <v>4</v>
      </c>
      <c r="O260" s="3" t="s">
        <v>267</v>
      </c>
    </row>
    <row r="261" spans="1:16">
      <c r="A261" s="3">
        <v>299</v>
      </c>
      <c r="B261" s="3">
        <v>224</v>
      </c>
      <c r="C261" s="3">
        <v>2005</v>
      </c>
      <c r="D261" s="3" t="s">
        <v>17</v>
      </c>
      <c r="E261" s="3" t="s">
        <v>71</v>
      </c>
      <c r="F261" s="3">
        <v>1</v>
      </c>
      <c r="G261" s="3">
        <v>35</v>
      </c>
      <c r="H261" s="3">
        <v>4</v>
      </c>
      <c r="O261" s="3" t="s">
        <v>266</v>
      </c>
    </row>
    <row r="262" spans="1:16">
      <c r="A262" s="3">
        <v>298</v>
      </c>
      <c r="B262" s="3">
        <v>225</v>
      </c>
      <c r="C262" s="3">
        <v>2005</v>
      </c>
      <c r="D262" s="3" t="s">
        <v>17</v>
      </c>
      <c r="E262" s="3" t="s">
        <v>77</v>
      </c>
      <c r="F262" s="3">
        <v>1</v>
      </c>
      <c r="G262" s="3">
        <v>35</v>
      </c>
      <c r="H262" s="3">
        <v>4</v>
      </c>
      <c r="O262" s="3" t="s">
        <v>266</v>
      </c>
    </row>
    <row r="263" spans="1:16">
      <c r="A263" s="3">
        <v>297</v>
      </c>
      <c r="B263" s="3">
        <v>226</v>
      </c>
      <c r="C263" s="3">
        <v>2005</v>
      </c>
      <c r="D263" s="3" t="s">
        <v>17</v>
      </c>
      <c r="E263" s="3" t="s">
        <v>22</v>
      </c>
      <c r="F263" s="3">
        <v>1</v>
      </c>
      <c r="G263" s="3">
        <v>35</v>
      </c>
      <c r="H263" s="3">
        <v>4</v>
      </c>
      <c r="O263" s="3" t="s">
        <v>266</v>
      </c>
    </row>
    <row r="264" spans="1:16">
      <c r="A264" s="3">
        <v>295</v>
      </c>
      <c r="B264" s="3">
        <v>227</v>
      </c>
      <c r="C264" s="3">
        <v>2005</v>
      </c>
      <c r="D264" s="3" t="s">
        <v>32</v>
      </c>
      <c r="E264" s="3" t="s">
        <v>198</v>
      </c>
      <c r="F264" s="3">
        <v>4</v>
      </c>
      <c r="G264" s="3">
        <v>104</v>
      </c>
      <c r="H264" s="3">
        <v>4</v>
      </c>
    </row>
    <row r="265" spans="1:16">
      <c r="A265" s="3">
        <v>303</v>
      </c>
      <c r="B265" s="3">
        <v>228</v>
      </c>
      <c r="C265" s="3">
        <v>2005</v>
      </c>
      <c r="D265" s="3" t="s">
        <v>32</v>
      </c>
      <c r="E265" s="3" t="s">
        <v>85</v>
      </c>
      <c r="F265" s="3">
        <v>1</v>
      </c>
      <c r="G265" s="3">
        <v>21</v>
      </c>
      <c r="H265" s="3">
        <v>5</v>
      </c>
      <c r="O265" s="3" t="s">
        <v>270</v>
      </c>
    </row>
    <row r="266" spans="1:16">
      <c r="A266" s="3">
        <v>301</v>
      </c>
      <c r="B266" s="3">
        <v>229</v>
      </c>
      <c r="C266" s="3">
        <v>2005</v>
      </c>
      <c r="D266" s="3" t="s">
        <v>32</v>
      </c>
      <c r="E266" s="3" t="s">
        <v>86</v>
      </c>
      <c r="F266" s="3">
        <v>1</v>
      </c>
      <c r="G266" s="3">
        <v>14</v>
      </c>
      <c r="H266" s="3">
        <v>4</v>
      </c>
      <c r="O266" s="3" t="s">
        <v>268</v>
      </c>
    </row>
    <row r="267" spans="1:16">
      <c r="A267" s="3">
        <v>294</v>
      </c>
      <c r="B267" s="3">
        <v>230</v>
      </c>
      <c r="C267" s="3">
        <v>2005</v>
      </c>
      <c r="D267" s="3" t="s">
        <v>32</v>
      </c>
      <c r="E267" s="3" t="s">
        <v>113</v>
      </c>
      <c r="F267" s="3">
        <v>1</v>
      </c>
      <c r="G267" s="3">
        <v>20</v>
      </c>
      <c r="H267" s="3">
        <v>4</v>
      </c>
      <c r="I267" s="3">
        <v>1</v>
      </c>
      <c r="O267" s="3" t="s">
        <v>264</v>
      </c>
    </row>
    <row r="268" spans="1:16">
      <c r="A268" s="3">
        <v>302</v>
      </c>
      <c r="B268" s="3">
        <v>231</v>
      </c>
      <c r="C268" s="3">
        <v>2005</v>
      </c>
      <c r="D268" s="3" t="s">
        <v>32</v>
      </c>
      <c r="E268" s="3" t="s">
        <v>113</v>
      </c>
      <c r="F268" s="3">
        <v>3</v>
      </c>
      <c r="G268" s="3">
        <v>51</v>
      </c>
      <c r="H268" s="3">
        <v>4</v>
      </c>
      <c r="I268" s="3">
        <v>1</v>
      </c>
      <c r="L268" s="3">
        <v>2</v>
      </c>
      <c r="O268" s="3">
        <v>1</v>
      </c>
      <c r="P268" s="3" t="s">
        <v>269</v>
      </c>
    </row>
    <row r="269" spans="1:16">
      <c r="A269" s="3">
        <v>304</v>
      </c>
      <c r="B269" s="3">
        <v>232</v>
      </c>
      <c r="C269" s="3">
        <v>2005</v>
      </c>
      <c r="D269" s="3" t="s">
        <v>40</v>
      </c>
      <c r="E269" s="3" t="s">
        <v>198</v>
      </c>
      <c r="F269" s="3">
        <v>9</v>
      </c>
      <c r="G269" s="3">
        <v>44</v>
      </c>
      <c r="H269" s="3">
        <v>3</v>
      </c>
      <c r="I269" s="3">
        <v>1</v>
      </c>
      <c r="O269" s="3" t="s">
        <v>271</v>
      </c>
    </row>
    <row r="270" spans="1:16">
      <c r="A270" s="3">
        <v>292</v>
      </c>
      <c r="B270" s="3">
        <v>233</v>
      </c>
      <c r="C270" s="3">
        <v>2005</v>
      </c>
      <c r="D270" s="3" t="s">
        <v>40</v>
      </c>
      <c r="E270" s="3" t="s">
        <v>85</v>
      </c>
      <c r="F270" s="3">
        <v>8</v>
      </c>
      <c r="G270" s="3">
        <v>14</v>
      </c>
      <c r="H270" s="3">
        <v>3</v>
      </c>
      <c r="I270" s="3">
        <v>1</v>
      </c>
    </row>
    <row r="271" spans="1:16">
      <c r="A271" s="3">
        <v>309</v>
      </c>
      <c r="B271" s="3">
        <v>234</v>
      </c>
      <c r="C271" s="3">
        <v>2005</v>
      </c>
      <c r="D271" s="3" t="s">
        <v>40</v>
      </c>
      <c r="E271" s="3" t="s">
        <v>113</v>
      </c>
      <c r="F271" s="3">
        <v>8</v>
      </c>
      <c r="G271" s="3">
        <v>31</v>
      </c>
      <c r="H271" s="3">
        <v>3</v>
      </c>
    </row>
    <row r="272" spans="1:16">
      <c r="A272" s="3">
        <v>308</v>
      </c>
      <c r="B272" s="3">
        <v>235</v>
      </c>
      <c r="C272" s="3">
        <v>2005</v>
      </c>
      <c r="D272" s="3" t="s">
        <v>29</v>
      </c>
      <c r="F272" s="3">
        <v>5</v>
      </c>
      <c r="G272" s="3">
        <v>30</v>
      </c>
      <c r="H272" s="3">
        <v>4</v>
      </c>
    </row>
    <row r="273" spans="1:15">
      <c r="A273" s="3">
        <v>307</v>
      </c>
      <c r="B273" s="3">
        <v>236</v>
      </c>
      <c r="C273" s="3">
        <v>2005</v>
      </c>
      <c r="D273" s="3" t="s">
        <v>29</v>
      </c>
      <c r="E273" s="3" t="s">
        <v>73</v>
      </c>
      <c r="F273" s="3">
        <v>1</v>
      </c>
      <c r="G273" s="3">
        <v>7</v>
      </c>
      <c r="H273" s="3">
        <v>3</v>
      </c>
    </row>
    <row r="274" spans="1:15">
      <c r="A274" s="3">
        <v>306</v>
      </c>
      <c r="B274" s="3">
        <v>237</v>
      </c>
      <c r="C274" s="3">
        <v>2005</v>
      </c>
      <c r="D274" s="3" t="s">
        <v>29</v>
      </c>
      <c r="E274" s="3" t="s">
        <v>86</v>
      </c>
      <c r="F274" s="3">
        <v>1</v>
      </c>
      <c r="G274" s="3">
        <v>6</v>
      </c>
      <c r="H274" s="3">
        <v>3</v>
      </c>
    </row>
    <row r="275" spans="1:15">
      <c r="A275" s="3">
        <v>305</v>
      </c>
      <c r="B275" s="3">
        <v>238</v>
      </c>
      <c r="C275" s="3">
        <v>2005</v>
      </c>
      <c r="D275" s="3" t="s">
        <v>29</v>
      </c>
      <c r="E275" s="3" t="s">
        <v>22</v>
      </c>
      <c r="F275" s="3">
        <v>2</v>
      </c>
      <c r="G275" s="3">
        <v>12</v>
      </c>
      <c r="H275" s="3">
        <v>3</v>
      </c>
      <c r="I275" s="3">
        <v>1</v>
      </c>
    </row>
    <row r="276" spans="1:15">
      <c r="A276" s="3">
        <v>296</v>
      </c>
      <c r="B276" s="3">
        <v>239</v>
      </c>
      <c r="C276" s="3">
        <v>2005</v>
      </c>
      <c r="D276" s="3" t="s">
        <v>29</v>
      </c>
      <c r="E276" s="3" t="s">
        <v>20</v>
      </c>
      <c r="F276" s="3">
        <v>4</v>
      </c>
      <c r="G276" s="3">
        <v>56</v>
      </c>
      <c r="H276" s="3">
        <v>5</v>
      </c>
      <c r="O276" s="3" t="s">
        <v>265</v>
      </c>
    </row>
    <row r="277" spans="1:15">
      <c r="A277" s="3">
        <v>293</v>
      </c>
      <c r="B277" s="3">
        <v>240</v>
      </c>
      <c r="C277" s="3">
        <v>2005</v>
      </c>
      <c r="D277" s="3" t="s">
        <v>37</v>
      </c>
      <c r="E277" s="3" t="s">
        <v>263</v>
      </c>
      <c r="F277" s="3">
        <v>2</v>
      </c>
      <c r="G277" s="3">
        <v>2</v>
      </c>
      <c r="H277" s="3">
        <v>5</v>
      </c>
    </row>
    <row r="278" spans="1:15">
      <c r="A278" s="3">
        <v>310</v>
      </c>
      <c r="B278" s="3">
        <v>241</v>
      </c>
      <c r="C278" s="3">
        <v>2005</v>
      </c>
      <c r="D278" s="3" t="s">
        <v>226</v>
      </c>
      <c r="E278" s="3" t="s">
        <v>226</v>
      </c>
      <c r="F278" s="3">
        <v>77</v>
      </c>
      <c r="G278" s="3">
        <v>199</v>
      </c>
      <c r="H278" s="3">
        <v>3</v>
      </c>
      <c r="I278" s="3">
        <v>1</v>
      </c>
      <c r="J278" s="3">
        <v>1</v>
      </c>
      <c r="K278" s="3">
        <v>1</v>
      </c>
      <c r="O278" s="3" t="s">
        <v>272</v>
      </c>
    </row>
    <row r="279" spans="1:15">
      <c r="C279" s="8" t="s">
        <v>413</v>
      </c>
      <c r="F279" s="3">
        <f>SUBTOTAL(9,F260:F278)</f>
        <v>131</v>
      </c>
      <c r="G279" s="3">
        <f>SUBTOTAL(9,G260:G278)</f>
        <v>738</v>
      </c>
      <c r="H279" s="45">
        <f>SUM(H260:H278)/COUNT(H260:H278)</f>
        <v>3.7894736842105261</v>
      </c>
      <c r="I279" s="3">
        <f t="shared" ref="I279:N279" si="36">SUBTOTAL(9,I260:I278)</f>
        <v>6</v>
      </c>
      <c r="J279" s="3">
        <f t="shared" si="36"/>
        <v>1</v>
      </c>
      <c r="K279" s="3">
        <f t="shared" si="36"/>
        <v>1</v>
      </c>
      <c r="L279" s="3">
        <f t="shared" si="36"/>
        <v>2</v>
      </c>
      <c r="M279" s="3">
        <f t="shared" si="36"/>
        <v>0</v>
      </c>
      <c r="N279" s="3">
        <f t="shared" si="36"/>
        <v>0</v>
      </c>
    </row>
    <row r="280" spans="1:15">
      <c r="A280" s="3">
        <v>96</v>
      </c>
      <c r="B280" s="3">
        <v>242</v>
      </c>
      <c r="C280" s="3">
        <v>2006</v>
      </c>
      <c r="D280" s="3" t="s">
        <v>17</v>
      </c>
      <c r="E280" s="3" t="s">
        <v>110</v>
      </c>
      <c r="F280" s="3">
        <v>1</v>
      </c>
      <c r="G280" s="3">
        <v>130</v>
      </c>
      <c r="H280" s="3">
        <v>5</v>
      </c>
    </row>
    <row r="281" spans="1:15">
      <c r="A281" s="3">
        <v>94</v>
      </c>
      <c r="B281" s="3">
        <v>243</v>
      </c>
      <c r="C281" s="3">
        <v>2006</v>
      </c>
      <c r="D281" s="3" t="s">
        <v>34</v>
      </c>
      <c r="E281" s="3" t="s">
        <v>47</v>
      </c>
      <c r="F281" s="3">
        <v>1</v>
      </c>
      <c r="G281" s="3">
        <v>3</v>
      </c>
      <c r="H281" s="3">
        <v>5</v>
      </c>
    </row>
    <row r="282" spans="1:15">
      <c r="A282" s="3">
        <v>95</v>
      </c>
      <c r="B282" s="3">
        <v>244</v>
      </c>
      <c r="C282" s="3">
        <v>2006</v>
      </c>
      <c r="D282" s="3" t="s">
        <v>80</v>
      </c>
      <c r="E282" s="3" t="s">
        <v>30</v>
      </c>
      <c r="F282" s="3">
        <v>1</v>
      </c>
      <c r="G282" s="3">
        <v>36</v>
      </c>
      <c r="H282" s="3">
        <v>5</v>
      </c>
      <c r="I282" s="3">
        <v>1</v>
      </c>
      <c r="K282" s="3">
        <v>1</v>
      </c>
      <c r="O282" s="3" t="s">
        <v>109</v>
      </c>
    </row>
    <row r="283" spans="1:15">
      <c r="A283" s="3">
        <v>97</v>
      </c>
      <c r="B283" s="3">
        <v>245</v>
      </c>
      <c r="C283" s="3">
        <v>2006</v>
      </c>
      <c r="D283" s="3" t="s">
        <v>80</v>
      </c>
      <c r="E283" s="3" t="s">
        <v>30</v>
      </c>
      <c r="F283" s="3">
        <v>2</v>
      </c>
      <c r="G283" s="3">
        <v>27</v>
      </c>
      <c r="H283" s="3">
        <v>4</v>
      </c>
      <c r="J283" s="3">
        <v>1</v>
      </c>
      <c r="O283" s="3" t="s">
        <v>111</v>
      </c>
    </row>
    <row r="284" spans="1:15">
      <c r="A284" s="3">
        <v>102</v>
      </c>
      <c r="B284" s="3">
        <v>246</v>
      </c>
      <c r="C284" s="3">
        <v>2006</v>
      </c>
      <c r="D284" s="3" t="s">
        <v>80</v>
      </c>
      <c r="E284" s="3" t="s">
        <v>69</v>
      </c>
      <c r="F284" s="3">
        <v>1</v>
      </c>
      <c r="G284" s="3">
        <v>14</v>
      </c>
      <c r="H284" s="3">
        <v>4</v>
      </c>
    </row>
    <row r="285" spans="1:15">
      <c r="A285" s="3">
        <v>100</v>
      </c>
      <c r="B285" s="3">
        <v>247</v>
      </c>
      <c r="C285" s="3">
        <v>2006</v>
      </c>
      <c r="D285" s="3" t="s">
        <v>80</v>
      </c>
      <c r="E285" s="3" t="s">
        <v>59</v>
      </c>
      <c r="F285" s="3">
        <v>2</v>
      </c>
      <c r="G285" s="3">
        <v>3</v>
      </c>
      <c r="H285" s="3">
        <v>4</v>
      </c>
    </row>
    <row r="286" spans="1:15">
      <c r="A286" s="3">
        <v>98</v>
      </c>
      <c r="B286" s="3">
        <v>248</v>
      </c>
      <c r="C286" s="3">
        <v>2006</v>
      </c>
      <c r="D286" s="3" t="s">
        <v>112</v>
      </c>
      <c r="E286" s="3" t="s">
        <v>22</v>
      </c>
      <c r="F286" s="3">
        <v>1</v>
      </c>
      <c r="G286" s="3">
        <v>9</v>
      </c>
      <c r="H286" s="3">
        <v>5</v>
      </c>
    </row>
    <row r="287" spans="1:15">
      <c r="A287" s="3">
        <v>101</v>
      </c>
      <c r="B287" s="3">
        <v>249</v>
      </c>
      <c r="C287" s="3">
        <v>2006</v>
      </c>
      <c r="D287" s="3" t="s">
        <v>37</v>
      </c>
      <c r="E287" s="3" t="s">
        <v>69</v>
      </c>
      <c r="F287" s="3">
        <v>1</v>
      </c>
      <c r="G287" s="3">
        <v>11</v>
      </c>
      <c r="H287" s="3">
        <v>5</v>
      </c>
      <c r="K287" s="3">
        <v>1</v>
      </c>
      <c r="O287" s="3" t="s">
        <v>115</v>
      </c>
    </row>
    <row r="288" spans="1:15">
      <c r="A288" s="3">
        <v>103</v>
      </c>
      <c r="B288" s="3">
        <v>250</v>
      </c>
      <c r="C288" s="3">
        <v>2006</v>
      </c>
      <c r="D288" s="3" t="s">
        <v>37</v>
      </c>
      <c r="E288" s="3" t="s">
        <v>58</v>
      </c>
      <c r="F288" s="3">
        <v>1</v>
      </c>
      <c r="G288" s="3">
        <v>24</v>
      </c>
      <c r="H288" s="3">
        <v>5</v>
      </c>
    </row>
    <row r="289" spans="1:15">
      <c r="A289" s="3">
        <v>99</v>
      </c>
      <c r="B289" s="3">
        <v>251</v>
      </c>
      <c r="C289" s="3">
        <v>2006</v>
      </c>
      <c r="D289" s="3" t="s">
        <v>37</v>
      </c>
      <c r="E289" s="3" t="s">
        <v>113</v>
      </c>
      <c r="F289" s="3">
        <v>1</v>
      </c>
      <c r="G289" s="3">
        <v>15</v>
      </c>
      <c r="H289" s="3">
        <v>4</v>
      </c>
      <c r="O289" s="3" t="s">
        <v>114</v>
      </c>
    </row>
    <row r="290" spans="1:15">
      <c r="A290" s="3">
        <v>104</v>
      </c>
      <c r="B290" s="3">
        <v>252</v>
      </c>
      <c r="C290" s="3">
        <v>2006</v>
      </c>
      <c r="D290" s="3" t="s">
        <v>226</v>
      </c>
      <c r="E290" s="3" t="s">
        <v>104</v>
      </c>
      <c r="F290" s="3">
        <v>110</v>
      </c>
      <c r="G290" s="3">
        <v>324</v>
      </c>
      <c r="H290" s="3">
        <v>4</v>
      </c>
      <c r="I290" s="3">
        <v>14</v>
      </c>
      <c r="J290" s="3">
        <v>1</v>
      </c>
      <c r="K290" s="3">
        <v>2</v>
      </c>
    </row>
    <row r="291" spans="1:15">
      <c r="C291" s="8" t="s">
        <v>414</v>
      </c>
      <c r="F291" s="3">
        <f>SUBTOTAL(9,F280:F290)</f>
        <v>122</v>
      </c>
      <c r="G291" s="3">
        <f>SUBTOTAL(9,G280:G290)</f>
        <v>596</v>
      </c>
      <c r="H291" s="45">
        <f>SUM(H280:H290)/COUNT(H280:H290)</f>
        <v>4.5454545454545459</v>
      </c>
      <c r="I291" s="3">
        <f t="shared" ref="I291:N291" si="37">SUBTOTAL(9,I280:I290)</f>
        <v>15</v>
      </c>
      <c r="J291" s="3">
        <f t="shared" si="37"/>
        <v>2</v>
      </c>
      <c r="K291" s="3">
        <f t="shared" si="37"/>
        <v>4</v>
      </c>
      <c r="L291" s="3">
        <f t="shared" si="37"/>
        <v>0</v>
      </c>
      <c r="M291" s="3">
        <f t="shared" si="37"/>
        <v>0</v>
      </c>
      <c r="N291" s="3">
        <f t="shared" si="37"/>
        <v>0</v>
      </c>
    </row>
    <row r="292" spans="1:15">
      <c r="A292" s="3">
        <v>548</v>
      </c>
      <c r="B292" s="3">
        <v>253</v>
      </c>
      <c r="C292" s="3">
        <v>2007</v>
      </c>
      <c r="D292" s="3" t="s">
        <v>235</v>
      </c>
      <c r="E292" s="3" t="s">
        <v>20</v>
      </c>
      <c r="F292" s="3">
        <v>1</v>
      </c>
      <c r="G292" s="3">
        <v>4</v>
      </c>
    </row>
    <row r="293" spans="1:15">
      <c r="A293" s="3">
        <v>546</v>
      </c>
      <c r="B293" s="3">
        <v>254</v>
      </c>
      <c r="C293" s="3">
        <v>2007</v>
      </c>
      <c r="D293" s="3" t="s">
        <v>29</v>
      </c>
      <c r="E293" s="3" t="s">
        <v>52</v>
      </c>
      <c r="F293" s="3">
        <v>1</v>
      </c>
      <c r="G293" s="3">
        <v>2</v>
      </c>
      <c r="H293" s="3">
        <v>2</v>
      </c>
      <c r="O293" s="3" t="s">
        <v>373</v>
      </c>
    </row>
    <row r="294" spans="1:15">
      <c r="A294" s="3">
        <v>547</v>
      </c>
      <c r="B294" s="3">
        <v>255</v>
      </c>
      <c r="C294" s="3">
        <v>2007</v>
      </c>
      <c r="D294" s="3" t="s">
        <v>29</v>
      </c>
      <c r="E294" s="3" t="s">
        <v>69</v>
      </c>
      <c r="F294" s="3">
        <v>1</v>
      </c>
      <c r="G294" s="3">
        <v>2</v>
      </c>
      <c r="H294" s="3">
        <v>3</v>
      </c>
    </row>
    <row r="295" spans="1:15">
      <c r="A295" s="3">
        <v>545</v>
      </c>
      <c r="B295" s="3">
        <v>256</v>
      </c>
      <c r="C295" s="3">
        <v>2007</v>
      </c>
      <c r="D295" s="3" t="s">
        <v>29</v>
      </c>
      <c r="E295" s="3" t="s">
        <v>20</v>
      </c>
      <c r="F295" s="3">
        <v>1</v>
      </c>
      <c r="G295" s="3">
        <v>7</v>
      </c>
    </row>
    <row r="296" spans="1:15">
      <c r="A296" s="3">
        <v>549</v>
      </c>
      <c r="B296" s="3">
        <v>257</v>
      </c>
      <c r="C296" s="3">
        <v>2007</v>
      </c>
      <c r="D296" s="3" t="s">
        <v>226</v>
      </c>
      <c r="E296" s="3" t="s">
        <v>226</v>
      </c>
      <c r="F296" s="3">
        <v>6</v>
      </c>
      <c r="G296" s="3">
        <v>10</v>
      </c>
      <c r="H296" s="3">
        <v>3</v>
      </c>
    </row>
    <row r="297" spans="1:15">
      <c r="C297" s="8" t="s">
        <v>415</v>
      </c>
      <c r="F297" s="3">
        <f>SUBTOTAL(9,F292:F296)</f>
        <v>10</v>
      </c>
      <c r="G297" s="3">
        <f>SUBTOTAL(9,G292:G296)</f>
        <v>25</v>
      </c>
      <c r="H297" s="45">
        <f>SUM(H292:H296)/COUNT(H292:H296)</f>
        <v>2.6666666666666665</v>
      </c>
      <c r="I297" s="3">
        <f t="shared" ref="I297:N297" si="38">SUBTOTAL(9,I292:I296)</f>
        <v>0</v>
      </c>
      <c r="J297" s="3">
        <f t="shared" si="38"/>
        <v>0</v>
      </c>
      <c r="K297" s="3">
        <f t="shared" si="38"/>
        <v>0</v>
      </c>
      <c r="L297" s="3">
        <f t="shared" si="38"/>
        <v>0</v>
      </c>
      <c r="M297" s="3">
        <f t="shared" si="38"/>
        <v>0</v>
      </c>
      <c r="N297" s="3">
        <f t="shared" si="38"/>
        <v>0</v>
      </c>
    </row>
    <row r="298" spans="1:15">
      <c r="A298" s="3">
        <v>503</v>
      </c>
      <c r="B298" s="3">
        <v>258</v>
      </c>
      <c r="C298" s="3">
        <v>2008</v>
      </c>
      <c r="D298" s="3" t="s">
        <v>351</v>
      </c>
      <c r="E298" s="3" t="s">
        <v>69</v>
      </c>
      <c r="F298" s="3">
        <v>1</v>
      </c>
      <c r="G298" s="3">
        <v>14</v>
      </c>
      <c r="H298" s="3">
        <v>4</v>
      </c>
      <c r="I298" s="3">
        <v>1</v>
      </c>
    </row>
    <row r="299" spans="1:15">
      <c r="A299" s="3">
        <v>500</v>
      </c>
      <c r="B299" s="3">
        <v>259</v>
      </c>
      <c r="C299" s="3">
        <v>2008</v>
      </c>
      <c r="D299" s="3" t="s">
        <v>40</v>
      </c>
      <c r="E299" s="3" t="s">
        <v>86</v>
      </c>
      <c r="F299" s="3">
        <v>2</v>
      </c>
      <c r="G299" s="3">
        <v>3</v>
      </c>
      <c r="H299" s="3">
        <v>5</v>
      </c>
      <c r="M299" s="3">
        <v>1</v>
      </c>
      <c r="O299" s="3" t="s">
        <v>359</v>
      </c>
    </row>
    <row r="300" spans="1:15">
      <c r="A300" s="3">
        <v>504</v>
      </c>
      <c r="B300" s="3">
        <v>260</v>
      </c>
      <c r="C300" s="3">
        <v>2008</v>
      </c>
      <c r="D300" s="3" t="s">
        <v>29</v>
      </c>
      <c r="E300" s="3" t="s">
        <v>69</v>
      </c>
      <c r="F300" s="3">
        <v>2</v>
      </c>
      <c r="G300" s="3">
        <v>12</v>
      </c>
      <c r="H300" s="3">
        <v>5</v>
      </c>
    </row>
    <row r="301" spans="1:15">
      <c r="A301" s="3">
        <v>501</v>
      </c>
      <c r="B301" s="3">
        <v>261</v>
      </c>
      <c r="C301" s="3">
        <v>2008</v>
      </c>
      <c r="D301" s="3" t="s">
        <v>29</v>
      </c>
      <c r="E301" s="3" t="s">
        <v>59</v>
      </c>
      <c r="F301" s="3">
        <v>2</v>
      </c>
      <c r="G301" s="3">
        <v>4</v>
      </c>
      <c r="O301" s="3" t="s">
        <v>360</v>
      </c>
    </row>
    <row r="302" spans="1:15">
      <c r="A302" s="3">
        <v>502</v>
      </c>
      <c r="B302" s="3">
        <v>262</v>
      </c>
      <c r="C302" s="3">
        <v>2008</v>
      </c>
      <c r="D302" s="3" t="s">
        <v>226</v>
      </c>
      <c r="E302" s="3" t="s">
        <v>226</v>
      </c>
      <c r="F302" s="3">
        <v>27</v>
      </c>
      <c r="G302" s="3">
        <v>33</v>
      </c>
      <c r="H302" s="3">
        <v>4</v>
      </c>
      <c r="I302" s="3">
        <v>2</v>
      </c>
      <c r="L302" s="3">
        <v>1</v>
      </c>
      <c r="M302" s="3">
        <v>1</v>
      </c>
    </row>
    <row r="303" spans="1:15">
      <c r="C303" s="8" t="s">
        <v>416</v>
      </c>
      <c r="F303" s="3">
        <f>SUBTOTAL(9,F298:F302)</f>
        <v>34</v>
      </c>
      <c r="G303" s="3">
        <f>SUBTOTAL(9,G298:G302)</f>
        <v>66</v>
      </c>
      <c r="H303" s="45">
        <f>SUM(H298:H302)/COUNT(H298:H302)</f>
        <v>4.5</v>
      </c>
      <c r="I303" s="3">
        <f t="shared" ref="I303:N303" si="39">SUBTOTAL(9,I298:I302)</f>
        <v>3</v>
      </c>
      <c r="J303" s="3">
        <f t="shared" si="39"/>
        <v>0</v>
      </c>
      <c r="K303" s="3">
        <f t="shared" si="39"/>
        <v>0</v>
      </c>
      <c r="L303" s="3">
        <f t="shared" si="39"/>
        <v>1</v>
      </c>
      <c r="M303" s="3">
        <f t="shared" si="39"/>
        <v>2</v>
      </c>
      <c r="N303" s="3">
        <f t="shared" si="39"/>
        <v>0</v>
      </c>
    </row>
    <row r="304" spans="1:15">
      <c r="A304" s="3">
        <v>170</v>
      </c>
      <c r="B304" s="3">
        <v>263</v>
      </c>
      <c r="C304" s="3">
        <v>2009</v>
      </c>
      <c r="D304" s="3" t="s">
        <v>17</v>
      </c>
      <c r="E304" s="3" t="s">
        <v>91</v>
      </c>
      <c r="F304" s="3">
        <v>1</v>
      </c>
      <c r="G304" s="3">
        <v>83</v>
      </c>
      <c r="H304" s="3">
        <v>4</v>
      </c>
      <c r="O304" s="3" t="s">
        <v>177</v>
      </c>
    </row>
    <row r="305" spans="1:15">
      <c r="A305" s="3">
        <v>171</v>
      </c>
      <c r="B305" s="3">
        <v>264</v>
      </c>
      <c r="C305" s="3">
        <v>2009</v>
      </c>
      <c r="D305" s="3" t="s">
        <v>17</v>
      </c>
      <c r="E305" s="3" t="s">
        <v>178</v>
      </c>
      <c r="F305" s="3">
        <v>1</v>
      </c>
      <c r="G305" s="3">
        <v>57</v>
      </c>
      <c r="H305" s="3">
        <v>4</v>
      </c>
      <c r="I305" s="3" t="s">
        <v>179</v>
      </c>
      <c r="J305" s="3">
        <v>1</v>
      </c>
      <c r="K305" s="3">
        <v>1</v>
      </c>
      <c r="O305" s="3" t="s">
        <v>180</v>
      </c>
    </row>
    <row r="306" spans="1:15">
      <c r="A306" s="3">
        <v>174</v>
      </c>
      <c r="B306" s="3">
        <v>265</v>
      </c>
      <c r="C306" s="3">
        <v>2009</v>
      </c>
      <c r="D306" s="3" t="s">
        <v>17</v>
      </c>
      <c r="E306" s="3" t="s">
        <v>47</v>
      </c>
      <c r="F306" s="3">
        <v>1</v>
      </c>
      <c r="G306" s="3">
        <v>20</v>
      </c>
      <c r="H306" s="3">
        <v>4</v>
      </c>
      <c r="K306" s="3">
        <v>1</v>
      </c>
      <c r="O306" s="3" t="s">
        <v>183</v>
      </c>
    </row>
    <row r="307" spans="1:15">
      <c r="A307" s="3">
        <v>173</v>
      </c>
      <c r="B307" s="3">
        <v>266</v>
      </c>
      <c r="C307" s="3">
        <v>2009</v>
      </c>
      <c r="D307" s="3" t="s">
        <v>29</v>
      </c>
      <c r="E307" s="3" t="s">
        <v>181</v>
      </c>
      <c r="F307" s="3">
        <v>1</v>
      </c>
      <c r="G307" s="3">
        <v>12</v>
      </c>
      <c r="H307" s="3">
        <v>4</v>
      </c>
      <c r="J307" s="3">
        <v>1</v>
      </c>
      <c r="M307" s="3">
        <v>1</v>
      </c>
      <c r="O307" s="3" t="s">
        <v>182</v>
      </c>
    </row>
    <row r="308" spans="1:15">
      <c r="A308" s="3">
        <v>172</v>
      </c>
      <c r="B308" s="3">
        <v>267</v>
      </c>
      <c r="C308" s="3">
        <v>2009</v>
      </c>
      <c r="D308" s="3" t="s">
        <v>29</v>
      </c>
      <c r="E308" s="3" t="s">
        <v>22</v>
      </c>
      <c r="F308" s="3">
        <v>1</v>
      </c>
      <c r="G308" s="3">
        <v>11</v>
      </c>
      <c r="H308" s="3">
        <v>5</v>
      </c>
    </row>
    <row r="309" spans="1:15">
      <c r="A309" s="3">
        <v>175</v>
      </c>
      <c r="B309" s="3">
        <v>268</v>
      </c>
      <c r="C309" s="3">
        <v>2009</v>
      </c>
      <c r="D309" s="3" t="s">
        <v>226</v>
      </c>
      <c r="E309" s="3" t="s">
        <v>104</v>
      </c>
      <c r="F309" s="3">
        <v>31</v>
      </c>
      <c r="G309" s="3">
        <v>109</v>
      </c>
      <c r="H309" s="3">
        <v>4.5</v>
      </c>
      <c r="J309" s="3">
        <v>5</v>
      </c>
      <c r="K309" s="3">
        <v>2</v>
      </c>
      <c r="M309" s="3">
        <v>1</v>
      </c>
      <c r="O309" s="3" t="s">
        <v>184</v>
      </c>
    </row>
    <row r="310" spans="1:15">
      <c r="C310" s="8" t="s">
        <v>417</v>
      </c>
      <c r="F310" s="3">
        <f>SUBTOTAL(9,F304:F309)</f>
        <v>36</v>
      </c>
      <c r="G310" s="3">
        <f>SUBTOTAL(9,G304:G309)</f>
        <v>292</v>
      </c>
      <c r="H310" s="45">
        <f>SUM(H304:H309)/COUNT(H304:H309)</f>
        <v>4.25</v>
      </c>
      <c r="I310" s="3">
        <f t="shared" ref="I310:N310" si="40">SUBTOTAL(9,I304:I309)</f>
        <v>0</v>
      </c>
      <c r="J310" s="3">
        <f t="shared" si="40"/>
        <v>7</v>
      </c>
      <c r="K310" s="3">
        <f t="shared" si="40"/>
        <v>4</v>
      </c>
      <c r="L310" s="3">
        <f t="shared" si="40"/>
        <v>0</v>
      </c>
      <c r="M310" s="3">
        <f t="shared" si="40"/>
        <v>2</v>
      </c>
      <c r="N310" s="3">
        <f t="shared" si="40"/>
        <v>0</v>
      </c>
    </row>
    <row r="311" spans="1:15">
      <c r="A311" s="3">
        <v>342</v>
      </c>
      <c r="B311" s="3">
        <v>269</v>
      </c>
      <c r="C311" s="3">
        <v>2010</v>
      </c>
      <c r="D311" s="3" t="s">
        <v>15</v>
      </c>
      <c r="E311" s="3" t="s">
        <v>85</v>
      </c>
      <c r="F311" s="3">
        <v>2</v>
      </c>
      <c r="G311" s="3">
        <v>3</v>
      </c>
      <c r="H311" s="3">
        <v>5</v>
      </c>
    </row>
    <row r="312" spans="1:15">
      <c r="A312" s="3">
        <v>343</v>
      </c>
      <c r="B312" s="3">
        <v>270</v>
      </c>
      <c r="C312" s="3">
        <v>2010</v>
      </c>
      <c r="D312" s="3" t="s">
        <v>17</v>
      </c>
      <c r="E312" s="3" t="s">
        <v>52</v>
      </c>
      <c r="F312" s="3">
        <v>1</v>
      </c>
      <c r="G312" s="3">
        <v>27</v>
      </c>
      <c r="H312" s="3">
        <v>2</v>
      </c>
    </row>
    <row r="313" spans="1:15">
      <c r="A313" s="3">
        <v>345</v>
      </c>
      <c r="B313" s="3">
        <v>271</v>
      </c>
      <c r="C313" s="3">
        <v>2010</v>
      </c>
      <c r="D313" s="3" t="s">
        <v>17</v>
      </c>
      <c r="E313" s="3" t="s">
        <v>69</v>
      </c>
      <c r="F313" s="3">
        <v>1</v>
      </c>
      <c r="G313" s="3">
        <v>15</v>
      </c>
      <c r="H313" s="3">
        <v>3</v>
      </c>
      <c r="L313" s="3">
        <v>1</v>
      </c>
      <c r="O313" s="3" t="s">
        <v>285</v>
      </c>
    </row>
    <row r="314" spans="1:15">
      <c r="A314" s="3">
        <v>352</v>
      </c>
      <c r="B314" s="3">
        <v>272</v>
      </c>
      <c r="C314" s="3">
        <v>2010</v>
      </c>
      <c r="D314" s="3" t="s">
        <v>46</v>
      </c>
      <c r="E314" s="3" t="s">
        <v>20</v>
      </c>
      <c r="F314" s="3">
        <v>1</v>
      </c>
      <c r="G314" s="3">
        <v>17</v>
      </c>
      <c r="H314" s="3">
        <v>3</v>
      </c>
    </row>
    <row r="315" spans="1:15">
      <c r="A315" s="3">
        <v>347</v>
      </c>
      <c r="B315" s="3">
        <v>273</v>
      </c>
      <c r="C315" s="3">
        <v>2010</v>
      </c>
      <c r="D315" s="3" t="s">
        <v>32</v>
      </c>
      <c r="E315" s="3" t="s">
        <v>149</v>
      </c>
      <c r="F315" s="3">
        <v>2</v>
      </c>
      <c r="G315" s="3">
        <v>43</v>
      </c>
      <c r="H315" s="3">
        <v>3</v>
      </c>
      <c r="I315" s="3">
        <v>1</v>
      </c>
    </row>
    <row r="316" spans="1:15">
      <c r="A316" s="3">
        <v>349</v>
      </c>
      <c r="B316" s="3">
        <v>274</v>
      </c>
      <c r="C316" s="3">
        <v>2010</v>
      </c>
      <c r="D316" s="3" t="s">
        <v>32</v>
      </c>
      <c r="E316" s="3" t="s">
        <v>288</v>
      </c>
      <c r="F316" s="3">
        <v>9</v>
      </c>
      <c r="G316" s="3">
        <v>121</v>
      </c>
      <c r="H316" s="3">
        <v>3</v>
      </c>
      <c r="I316" s="3">
        <v>2</v>
      </c>
      <c r="K316" s="3">
        <v>1</v>
      </c>
    </row>
    <row r="317" spans="1:15">
      <c r="A317" s="3">
        <v>344</v>
      </c>
      <c r="B317" s="3">
        <v>275</v>
      </c>
      <c r="C317" s="3">
        <v>2010</v>
      </c>
      <c r="D317" s="3" t="s">
        <v>32</v>
      </c>
      <c r="E317" s="3" t="s">
        <v>85</v>
      </c>
      <c r="F317" s="3">
        <v>2</v>
      </c>
      <c r="G317" s="3">
        <v>75</v>
      </c>
      <c r="H317" s="3">
        <v>5</v>
      </c>
      <c r="I317" s="3">
        <v>1</v>
      </c>
      <c r="K317" s="3">
        <v>1</v>
      </c>
      <c r="L317" s="3">
        <v>1</v>
      </c>
      <c r="O317" s="3" t="s">
        <v>270</v>
      </c>
    </row>
    <row r="318" spans="1:15">
      <c r="A318" s="3">
        <v>346</v>
      </c>
      <c r="B318" s="3">
        <v>276</v>
      </c>
      <c r="C318" s="3">
        <v>2010</v>
      </c>
      <c r="D318" s="3" t="s">
        <v>32</v>
      </c>
      <c r="E318" s="3" t="s">
        <v>113</v>
      </c>
      <c r="F318" s="3">
        <v>1</v>
      </c>
      <c r="G318" s="3">
        <v>46</v>
      </c>
      <c r="H318" s="3">
        <v>3</v>
      </c>
      <c r="L318" s="3">
        <v>1</v>
      </c>
      <c r="O318" s="3" t="s">
        <v>286</v>
      </c>
    </row>
    <row r="319" spans="1:15">
      <c r="A319" s="3">
        <v>340</v>
      </c>
      <c r="B319" s="3">
        <v>277</v>
      </c>
      <c r="C319" s="3">
        <v>2010</v>
      </c>
      <c r="D319" s="3" t="s">
        <v>40</v>
      </c>
      <c r="E319" s="3" t="s">
        <v>293</v>
      </c>
      <c r="F319" s="3">
        <v>3</v>
      </c>
      <c r="G319" s="3">
        <v>15</v>
      </c>
      <c r="H319" s="3">
        <v>3</v>
      </c>
      <c r="L319" s="3" t="s">
        <v>281</v>
      </c>
    </row>
    <row r="320" spans="1:15">
      <c r="A320" s="3">
        <v>341</v>
      </c>
      <c r="B320" s="3">
        <v>278</v>
      </c>
      <c r="C320" s="3">
        <v>2010</v>
      </c>
      <c r="D320" s="3" t="s">
        <v>34</v>
      </c>
      <c r="E320" s="3" t="s">
        <v>283</v>
      </c>
      <c r="F320" s="3">
        <v>5</v>
      </c>
      <c r="G320" s="3">
        <v>22</v>
      </c>
      <c r="H320" s="3">
        <v>4</v>
      </c>
      <c r="O320" s="3" t="s">
        <v>284</v>
      </c>
    </row>
    <row r="321" spans="1:15">
      <c r="A321" s="3">
        <v>351</v>
      </c>
      <c r="B321" s="3">
        <v>279</v>
      </c>
      <c r="C321" s="3">
        <v>2010</v>
      </c>
      <c r="D321" s="3" t="s">
        <v>34</v>
      </c>
      <c r="E321" s="3" t="s">
        <v>59</v>
      </c>
      <c r="F321" s="3">
        <v>2</v>
      </c>
      <c r="G321" s="3">
        <v>12</v>
      </c>
      <c r="H321" s="3" t="s">
        <v>291</v>
      </c>
      <c r="O321" s="3" t="s">
        <v>290</v>
      </c>
    </row>
    <row r="322" spans="1:15">
      <c r="A322" s="3">
        <v>348</v>
      </c>
      <c r="B322" s="3">
        <v>280</v>
      </c>
      <c r="C322" s="3">
        <v>2010</v>
      </c>
      <c r="D322" s="3" t="s">
        <v>29</v>
      </c>
      <c r="E322" s="3" t="s">
        <v>52</v>
      </c>
      <c r="F322" s="3">
        <v>1</v>
      </c>
      <c r="G322" s="3">
        <v>31</v>
      </c>
      <c r="H322" s="3">
        <v>4</v>
      </c>
      <c r="I322" s="3">
        <v>1</v>
      </c>
      <c r="O322" s="3" t="s">
        <v>287</v>
      </c>
    </row>
    <row r="323" spans="1:15">
      <c r="A323" s="3">
        <v>350</v>
      </c>
      <c r="B323" s="3">
        <v>281</v>
      </c>
      <c r="C323" s="3">
        <v>2010</v>
      </c>
      <c r="D323" s="3" t="s">
        <v>29</v>
      </c>
      <c r="E323" s="3" t="s">
        <v>289</v>
      </c>
      <c r="F323" s="3">
        <v>1</v>
      </c>
      <c r="G323" s="3">
        <v>6</v>
      </c>
      <c r="H323" s="3">
        <v>5</v>
      </c>
      <c r="O323" s="3" t="s">
        <v>70</v>
      </c>
    </row>
    <row r="324" spans="1:15">
      <c r="A324" s="3">
        <v>353</v>
      </c>
      <c r="B324" s="3">
        <v>282</v>
      </c>
      <c r="C324" s="3">
        <v>2010</v>
      </c>
      <c r="D324" s="3" t="s">
        <v>226</v>
      </c>
      <c r="E324" s="3" t="s">
        <v>226</v>
      </c>
      <c r="F324" s="3">
        <v>22</v>
      </c>
      <c r="G324" s="3">
        <v>45</v>
      </c>
      <c r="H324" s="3">
        <v>3</v>
      </c>
      <c r="I324" s="3">
        <v>1</v>
      </c>
      <c r="J324" s="3">
        <v>3</v>
      </c>
    </row>
    <row r="325" spans="1:15">
      <c r="C325" s="8" t="s">
        <v>418</v>
      </c>
      <c r="F325" s="3">
        <f>SUBTOTAL(9,F311:F324)</f>
        <v>53</v>
      </c>
      <c r="G325" s="3">
        <f>SUBTOTAL(9,G311:G324)</f>
        <v>478</v>
      </c>
      <c r="H325" s="45">
        <f>SUM(H311:H324)/COUNT(H311:H324)</f>
        <v>3.5384615384615383</v>
      </c>
      <c r="I325" s="3">
        <f t="shared" ref="I325:N325" si="41">SUBTOTAL(9,I311:I324)</f>
        <v>6</v>
      </c>
      <c r="J325" s="3">
        <f t="shared" si="41"/>
        <v>3</v>
      </c>
      <c r="K325" s="3">
        <f t="shared" si="41"/>
        <v>2</v>
      </c>
      <c r="L325" s="3">
        <f t="shared" si="41"/>
        <v>3</v>
      </c>
      <c r="M325" s="3">
        <f t="shared" si="41"/>
        <v>0</v>
      </c>
      <c r="N325" s="3">
        <f t="shared" si="41"/>
        <v>0</v>
      </c>
    </row>
    <row r="326" spans="1:15">
      <c r="A326" s="3">
        <v>396</v>
      </c>
      <c r="B326" s="3">
        <v>283</v>
      </c>
      <c r="C326" s="3">
        <v>2011</v>
      </c>
      <c r="D326" s="3" t="s">
        <v>17</v>
      </c>
      <c r="E326" s="3" t="s">
        <v>223</v>
      </c>
      <c r="F326" s="3">
        <v>2</v>
      </c>
      <c r="G326" s="3">
        <v>13</v>
      </c>
      <c r="H326" s="3">
        <v>3</v>
      </c>
    </row>
    <row r="327" spans="1:15">
      <c r="A327" s="3">
        <v>387</v>
      </c>
      <c r="B327" s="3">
        <v>284</v>
      </c>
      <c r="C327" s="3">
        <v>2011</v>
      </c>
      <c r="D327" s="3" t="s">
        <v>32</v>
      </c>
      <c r="E327" s="3" t="s">
        <v>113</v>
      </c>
      <c r="F327" s="3">
        <v>3</v>
      </c>
      <c r="G327" s="3">
        <v>45</v>
      </c>
      <c r="H327" s="3">
        <v>3</v>
      </c>
      <c r="L327" s="3">
        <v>3</v>
      </c>
    </row>
    <row r="328" spans="1:15">
      <c r="A328" s="3">
        <v>393</v>
      </c>
      <c r="B328" s="3">
        <v>285</v>
      </c>
      <c r="C328" s="3">
        <v>2011</v>
      </c>
      <c r="D328" s="3" t="s">
        <v>40</v>
      </c>
      <c r="E328" s="3" t="s">
        <v>244</v>
      </c>
      <c r="F328" s="3">
        <v>4</v>
      </c>
      <c r="G328" s="3">
        <v>10</v>
      </c>
      <c r="H328" s="3">
        <v>4</v>
      </c>
      <c r="L328" s="3">
        <v>4</v>
      </c>
      <c r="M328" s="3">
        <v>1</v>
      </c>
    </row>
    <row r="329" spans="1:15">
      <c r="A329" s="3">
        <v>391</v>
      </c>
      <c r="B329" s="3">
        <v>286</v>
      </c>
      <c r="C329" s="3">
        <v>2011</v>
      </c>
      <c r="D329" s="3" t="s">
        <v>34</v>
      </c>
      <c r="E329" s="3" t="s">
        <v>255</v>
      </c>
      <c r="F329" s="3">
        <v>1</v>
      </c>
      <c r="G329" s="3">
        <v>2</v>
      </c>
      <c r="H329" s="3">
        <v>5</v>
      </c>
      <c r="O329" s="3" t="s">
        <v>310</v>
      </c>
    </row>
    <row r="330" spans="1:15">
      <c r="A330" s="3">
        <v>397</v>
      </c>
      <c r="B330" s="3">
        <v>287</v>
      </c>
      <c r="C330" s="3">
        <v>2011</v>
      </c>
      <c r="D330" s="3" t="s">
        <v>34</v>
      </c>
      <c r="E330" s="3" t="s">
        <v>77</v>
      </c>
      <c r="F330" s="3">
        <v>1</v>
      </c>
      <c r="G330" s="3">
        <v>5</v>
      </c>
      <c r="H330" s="3">
        <v>3</v>
      </c>
      <c r="K330" s="3">
        <v>1</v>
      </c>
      <c r="L330" s="3">
        <v>1</v>
      </c>
      <c r="O330" s="3" t="s">
        <v>314</v>
      </c>
    </row>
    <row r="331" spans="1:15">
      <c r="A331" s="3">
        <v>388</v>
      </c>
      <c r="B331" s="3">
        <v>288</v>
      </c>
      <c r="C331" s="3">
        <v>2011</v>
      </c>
      <c r="D331" s="3" t="s">
        <v>34</v>
      </c>
      <c r="E331" s="3" t="s">
        <v>20</v>
      </c>
      <c r="F331" s="3">
        <v>6</v>
      </c>
      <c r="G331" s="3">
        <v>18</v>
      </c>
      <c r="H331" s="3">
        <v>3</v>
      </c>
      <c r="O331" s="3" t="s">
        <v>309</v>
      </c>
    </row>
    <row r="332" spans="1:15">
      <c r="A332" s="3">
        <v>389</v>
      </c>
      <c r="B332" s="3">
        <v>289</v>
      </c>
      <c r="C332" s="3">
        <v>2011</v>
      </c>
      <c r="D332" s="3" t="s">
        <v>34</v>
      </c>
      <c r="E332" s="3" t="s">
        <v>78</v>
      </c>
      <c r="F332" s="3">
        <v>1</v>
      </c>
      <c r="G332" s="3">
        <v>5</v>
      </c>
      <c r="H332" s="3">
        <v>3</v>
      </c>
      <c r="L332" s="3">
        <v>1</v>
      </c>
    </row>
    <row r="333" spans="1:15">
      <c r="A333" s="3">
        <v>395</v>
      </c>
      <c r="B333" s="3">
        <v>290</v>
      </c>
      <c r="C333" s="3">
        <v>2011</v>
      </c>
      <c r="D333" s="3" t="s">
        <v>29</v>
      </c>
      <c r="E333" s="3" t="s">
        <v>69</v>
      </c>
      <c r="F333" s="3">
        <v>1</v>
      </c>
      <c r="G333" s="3">
        <v>14</v>
      </c>
      <c r="H333" s="3">
        <v>5</v>
      </c>
      <c r="L333" s="3">
        <v>1</v>
      </c>
      <c r="O333" s="3" t="s">
        <v>313</v>
      </c>
    </row>
    <row r="334" spans="1:15">
      <c r="A334" s="3">
        <v>390</v>
      </c>
      <c r="B334" s="3">
        <v>291</v>
      </c>
      <c r="C334" s="3">
        <v>2011</v>
      </c>
      <c r="D334" s="3" t="s">
        <v>29</v>
      </c>
      <c r="E334" s="3" t="s">
        <v>246</v>
      </c>
      <c r="F334" s="3">
        <v>1</v>
      </c>
      <c r="G334" s="3">
        <v>3</v>
      </c>
      <c r="H334" s="3">
        <v>4</v>
      </c>
      <c r="L334" s="3">
        <v>1</v>
      </c>
      <c r="O334" s="3" t="s">
        <v>311</v>
      </c>
    </row>
    <row r="335" spans="1:15">
      <c r="A335" s="3">
        <v>394</v>
      </c>
      <c r="B335" s="3">
        <v>292</v>
      </c>
      <c r="C335" s="3">
        <v>2011</v>
      </c>
      <c r="D335" s="3" t="s">
        <v>29</v>
      </c>
      <c r="E335" s="3" t="s">
        <v>86</v>
      </c>
      <c r="F335" s="3">
        <v>1</v>
      </c>
      <c r="G335" s="3">
        <v>10</v>
      </c>
      <c r="H335" s="3">
        <v>4</v>
      </c>
      <c r="L335" s="3">
        <v>1</v>
      </c>
      <c r="O335" s="3" t="s">
        <v>312</v>
      </c>
    </row>
    <row r="336" spans="1:15">
      <c r="A336" s="3">
        <v>392</v>
      </c>
      <c r="B336" s="3">
        <v>293</v>
      </c>
      <c r="C336" s="3">
        <v>2011</v>
      </c>
      <c r="D336" s="3" t="s">
        <v>226</v>
      </c>
      <c r="E336" s="3" t="s">
        <v>226</v>
      </c>
      <c r="F336" s="3">
        <v>47</v>
      </c>
      <c r="G336" s="3">
        <v>85</v>
      </c>
      <c r="H336" s="3">
        <v>2</v>
      </c>
      <c r="L336" s="3">
        <v>47</v>
      </c>
    </row>
    <row r="337" spans="1:15">
      <c r="C337" s="8" t="s">
        <v>419</v>
      </c>
      <c r="F337" s="3">
        <f>SUBTOTAL(9,F326:F336)</f>
        <v>68</v>
      </c>
      <c r="G337" s="3">
        <f>SUBTOTAL(9,G326:G336)</f>
        <v>210</v>
      </c>
      <c r="H337" s="45">
        <f>SUM(H326:H336)/COUNT(H326:H336)</f>
        <v>3.5454545454545454</v>
      </c>
      <c r="I337" s="3">
        <f t="shared" ref="I337:N337" si="42">SUBTOTAL(9,I326:I336)</f>
        <v>0</v>
      </c>
      <c r="J337" s="3">
        <f t="shared" si="42"/>
        <v>0</v>
      </c>
      <c r="K337" s="3">
        <f t="shared" si="42"/>
        <v>1</v>
      </c>
      <c r="L337" s="3">
        <f t="shared" si="42"/>
        <v>59</v>
      </c>
      <c r="M337" s="3">
        <f t="shared" si="42"/>
        <v>1</v>
      </c>
      <c r="N337" s="3">
        <f t="shared" si="42"/>
        <v>0</v>
      </c>
    </row>
    <row r="338" spans="1:15">
      <c r="A338" s="3">
        <v>35</v>
      </c>
      <c r="B338" s="3">
        <v>294</v>
      </c>
      <c r="C338" s="4">
        <v>2012</v>
      </c>
      <c r="D338" s="3" t="s">
        <v>29</v>
      </c>
      <c r="E338" s="3" t="s">
        <v>91</v>
      </c>
      <c r="F338" s="3">
        <v>1</v>
      </c>
      <c r="G338" s="3">
        <v>3</v>
      </c>
      <c r="H338" s="3">
        <v>2</v>
      </c>
      <c r="O338" s="3" t="s">
        <v>61</v>
      </c>
    </row>
    <row r="339" spans="1:15">
      <c r="A339" s="3">
        <v>32</v>
      </c>
      <c r="B339" s="3">
        <v>295</v>
      </c>
      <c r="C339" s="4">
        <v>2012</v>
      </c>
      <c r="D339" s="3" t="s">
        <v>29</v>
      </c>
      <c r="E339" s="3" t="s">
        <v>58</v>
      </c>
      <c r="F339" s="3">
        <v>1</v>
      </c>
      <c r="G339" s="3">
        <v>4</v>
      </c>
      <c r="H339" s="3">
        <v>5</v>
      </c>
      <c r="I339" s="3">
        <v>1</v>
      </c>
      <c r="L339" s="3">
        <v>1</v>
      </c>
      <c r="M339" s="3">
        <v>1</v>
      </c>
    </row>
    <row r="340" spans="1:15">
      <c r="A340" s="3">
        <v>34</v>
      </c>
      <c r="B340" s="3">
        <v>296</v>
      </c>
      <c r="C340" s="4">
        <v>2012</v>
      </c>
      <c r="D340" s="3" t="s">
        <v>29</v>
      </c>
      <c r="E340" s="3" t="s">
        <v>59</v>
      </c>
      <c r="F340" s="3">
        <v>3</v>
      </c>
      <c r="G340" s="3">
        <v>7</v>
      </c>
      <c r="H340" s="3">
        <v>5</v>
      </c>
      <c r="I340" s="3">
        <v>4</v>
      </c>
      <c r="O340" s="3" t="s">
        <v>60</v>
      </c>
    </row>
    <row r="341" spans="1:15">
      <c r="A341" s="3">
        <v>33</v>
      </c>
      <c r="B341" s="3">
        <v>297</v>
      </c>
      <c r="C341" s="4">
        <v>2012</v>
      </c>
      <c r="D341" s="3" t="s">
        <v>226</v>
      </c>
      <c r="E341" s="3" t="s">
        <v>226</v>
      </c>
      <c r="F341" s="3">
        <v>6</v>
      </c>
      <c r="G341" s="3">
        <v>14</v>
      </c>
      <c r="H341" s="3">
        <v>5</v>
      </c>
      <c r="I341" s="3">
        <v>4</v>
      </c>
    </row>
    <row r="342" spans="1:15">
      <c r="C342" s="9" t="s">
        <v>420</v>
      </c>
      <c r="F342" s="3">
        <f>SUBTOTAL(9,F338:F341)</f>
        <v>11</v>
      </c>
      <c r="G342" s="3">
        <f>SUBTOTAL(9,G338:G341)</f>
        <v>28</v>
      </c>
      <c r="H342" s="45">
        <f>SUM(H338:H341)/COUNT(H338:H341)</f>
        <v>4.25</v>
      </c>
      <c r="I342" s="3">
        <f t="shared" ref="I342:N342" si="43">SUBTOTAL(9,I338:I341)</f>
        <v>9</v>
      </c>
      <c r="J342" s="3">
        <f t="shared" si="43"/>
        <v>0</v>
      </c>
      <c r="K342" s="3">
        <f t="shared" si="43"/>
        <v>0</v>
      </c>
      <c r="L342" s="3">
        <f t="shared" si="43"/>
        <v>1</v>
      </c>
      <c r="M342" s="3">
        <f t="shared" si="43"/>
        <v>1</v>
      </c>
      <c r="N342" s="3">
        <f t="shared" si="43"/>
        <v>0</v>
      </c>
    </row>
    <row r="343" spans="1:15">
      <c r="A343" s="3">
        <v>36</v>
      </c>
      <c r="B343" s="3">
        <v>298</v>
      </c>
      <c r="C343" s="4">
        <v>2013</v>
      </c>
      <c r="D343" s="3" t="s">
        <v>226</v>
      </c>
      <c r="E343" s="3" t="s">
        <v>42</v>
      </c>
      <c r="F343" s="3">
        <v>15</v>
      </c>
      <c r="G343" s="3">
        <v>45</v>
      </c>
      <c r="H343" s="3">
        <v>4</v>
      </c>
      <c r="I343" s="3">
        <v>1</v>
      </c>
      <c r="M343" s="3">
        <v>3</v>
      </c>
      <c r="O343" s="3" t="s">
        <v>51</v>
      </c>
    </row>
    <row r="344" spans="1:15">
      <c r="C344" s="9" t="s">
        <v>421</v>
      </c>
      <c r="F344" s="3">
        <f>SUBTOTAL(9,F343:F343)</f>
        <v>15</v>
      </c>
      <c r="G344" s="3">
        <f>SUBTOTAL(9,G343:G343)</f>
        <v>45</v>
      </c>
      <c r="H344" s="3">
        <v>4</v>
      </c>
      <c r="I344" s="3">
        <f t="shared" ref="I344:N344" si="44">SUBTOTAL(9,I343:I343)</f>
        <v>1</v>
      </c>
      <c r="J344" s="3">
        <f t="shared" si="44"/>
        <v>0</v>
      </c>
      <c r="K344" s="3">
        <f t="shared" si="44"/>
        <v>0</v>
      </c>
      <c r="L344" s="3">
        <f t="shared" si="44"/>
        <v>0</v>
      </c>
      <c r="M344" s="3">
        <f t="shared" si="44"/>
        <v>3</v>
      </c>
      <c r="N344" s="3">
        <f t="shared" si="44"/>
        <v>0</v>
      </c>
    </row>
    <row r="345" spans="1:15">
      <c r="A345" s="3">
        <v>168</v>
      </c>
      <c r="B345" s="3">
        <v>299</v>
      </c>
      <c r="C345" s="3">
        <v>2014</v>
      </c>
      <c r="D345" s="3" t="s">
        <v>34</v>
      </c>
      <c r="E345" s="3" t="s">
        <v>20</v>
      </c>
      <c r="F345" s="3">
        <v>1</v>
      </c>
      <c r="G345" s="3">
        <v>2</v>
      </c>
      <c r="H345" s="3">
        <v>4</v>
      </c>
      <c r="O345" s="3" t="s">
        <v>106</v>
      </c>
    </row>
    <row r="346" spans="1:15">
      <c r="A346" s="3">
        <v>169</v>
      </c>
      <c r="B346" s="3">
        <v>300</v>
      </c>
      <c r="C346" s="3">
        <v>2014</v>
      </c>
      <c r="D346" s="3" t="s">
        <v>226</v>
      </c>
      <c r="E346" s="3" t="s">
        <v>104</v>
      </c>
      <c r="F346" s="3">
        <v>18</v>
      </c>
      <c r="G346" s="3">
        <v>46</v>
      </c>
      <c r="H346" s="3">
        <v>3.5</v>
      </c>
      <c r="I346" s="3">
        <v>1</v>
      </c>
      <c r="J346" s="3">
        <v>1</v>
      </c>
    </row>
    <row r="347" spans="1:15">
      <c r="C347" s="8" t="s">
        <v>422</v>
      </c>
      <c r="F347" s="3">
        <f>SUBTOTAL(9,F345:F346)</f>
        <v>19</v>
      </c>
      <c r="G347" s="3">
        <f>SUBTOTAL(9,G345:G346)</f>
        <v>48</v>
      </c>
      <c r="H347" s="45">
        <f>SUM(H345:H346)/COUNT(H345:H346)</f>
        <v>3.75</v>
      </c>
      <c r="I347" s="3">
        <f t="shared" ref="I347:N347" si="45">SUBTOTAL(9,I345:I346)</f>
        <v>1</v>
      </c>
      <c r="J347" s="3">
        <f t="shared" si="45"/>
        <v>1</v>
      </c>
      <c r="K347" s="3">
        <f t="shared" si="45"/>
        <v>0</v>
      </c>
      <c r="L347" s="3">
        <f t="shared" si="45"/>
        <v>0</v>
      </c>
      <c r="M347" s="3">
        <f t="shared" si="45"/>
        <v>0</v>
      </c>
      <c r="N347" s="3">
        <f t="shared" si="45"/>
        <v>0</v>
      </c>
    </row>
    <row r="348" spans="1:15">
      <c r="A348" s="3">
        <v>126</v>
      </c>
      <c r="B348" s="3">
        <v>301</v>
      </c>
      <c r="C348" s="3">
        <v>2015</v>
      </c>
      <c r="D348" s="3" t="s">
        <v>142</v>
      </c>
      <c r="E348" s="3" t="s">
        <v>143</v>
      </c>
      <c r="F348" s="3">
        <v>1</v>
      </c>
      <c r="G348" s="3">
        <v>112</v>
      </c>
      <c r="H348" s="3">
        <v>5</v>
      </c>
      <c r="O348" s="3" t="s">
        <v>144</v>
      </c>
    </row>
    <row r="349" spans="1:15">
      <c r="A349" s="3">
        <v>127</v>
      </c>
      <c r="B349" s="3">
        <v>302</v>
      </c>
      <c r="C349" s="3">
        <v>2015</v>
      </c>
      <c r="D349" s="3" t="s">
        <v>46</v>
      </c>
      <c r="E349" s="3" t="s">
        <v>20</v>
      </c>
      <c r="F349" s="3">
        <v>1</v>
      </c>
      <c r="G349" s="3">
        <v>10</v>
      </c>
      <c r="H349" s="3">
        <v>5</v>
      </c>
      <c r="L349" s="3">
        <v>1</v>
      </c>
    </row>
    <row r="350" spans="1:15">
      <c r="A350" s="3">
        <v>128</v>
      </c>
      <c r="B350" s="3">
        <v>303</v>
      </c>
      <c r="C350" s="3">
        <v>2015</v>
      </c>
      <c r="D350" s="3" t="s">
        <v>29</v>
      </c>
      <c r="E350" s="3" t="s">
        <v>138</v>
      </c>
      <c r="F350" s="3">
        <v>1</v>
      </c>
      <c r="G350" s="3">
        <v>7</v>
      </c>
      <c r="H350" s="3">
        <v>5</v>
      </c>
      <c r="O350" s="3" t="s">
        <v>145</v>
      </c>
    </row>
    <row r="351" spans="1:15">
      <c r="A351" s="3">
        <v>125</v>
      </c>
      <c r="B351" s="3">
        <v>304</v>
      </c>
      <c r="C351" s="3">
        <v>2015</v>
      </c>
      <c r="D351" s="3" t="s">
        <v>29</v>
      </c>
      <c r="E351" s="3" t="s">
        <v>69</v>
      </c>
      <c r="F351" s="3">
        <v>1</v>
      </c>
      <c r="G351" s="3">
        <v>8</v>
      </c>
      <c r="H351" s="3">
        <v>5</v>
      </c>
      <c r="J351" s="3">
        <v>1</v>
      </c>
    </row>
    <row r="352" spans="1:15">
      <c r="A352" s="3">
        <v>124</v>
      </c>
      <c r="B352" s="3">
        <v>305</v>
      </c>
      <c r="C352" s="3">
        <v>2015</v>
      </c>
      <c r="D352" s="3" t="s">
        <v>29</v>
      </c>
      <c r="E352" s="3" t="s">
        <v>139</v>
      </c>
      <c r="F352" s="3">
        <v>1</v>
      </c>
      <c r="G352" s="3">
        <v>2</v>
      </c>
      <c r="H352" s="3">
        <v>5</v>
      </c>
      <c r="O352" s="3" t="s">
        <v>140</v>
      </c>
    </row>
    <row r="353" spans="1:15">
      <c r="A353" s="3">
        <v>123</v>
      </c>
      <c r="B353" s="3">
        <v>306</v>
      </c>
      <c r="C353" s="3">
        <v>2015</v>
      </c>
      <c r="D353" s="3" t="s">
        <v>37</v>
      </c>
      <c r="E353" s="3" t="s">
        <v>138</v>
      </c>
      <c r="F353" s="3">
        <v>2</v>
      </c>
      <c r="G353" s="3">
        <v>2</v>
      </c>
      <c r="H353" s="3">
        <v>5</v>
      </c>
      <c r="L353" s="3">
        <v>2</v>
      </c>
      <c r="M353" s="3">
        <v>2</v>
      </c>
      <c r="O353" s="3" t="s">
        <v>141</v>
      </c>
    </row>
    <row r="354" spans="1:15">
      <c r="A354" s="3">
        <v>129</v>
      </c>
      <c r="B354" s="3">
        <v>307</v>
      </c>
      <c r="C354" s="3">
        <v>2015</v>
      </c>
      <c r="D354" s="3" t="s">
        <v>226</v>
      </c>
      <c r="E354" s="3" t="s">
        <v>104</v>
      </c>
      <c r="F354" s="3">
        <v>70</v>
      </c>
      <c r="G354" s="3">
        <v>435</v>
      </c>
      <c r="H354" s="3">
        <v>3.5</v>
      </c>
      <c r="I354" s="3">
        <v>12</v>
      </c>
      <c r="J354" s="3">
        <v>6</v>
      </c>
      <c r="K354" s="3">
        <v>4</v>
      </c>
      <c r="L354" s="3">
        <v>2</v>
      </c>
      <c r="M354" s="3">
        <v>5</v>
      </c>
      <c r="O354" s="3" t="s">
        <v>146</v>
      </c>
    </row>
    <row r="355" spans="1:15">
      <c r="C355" s="8" t="s">
        <v>423</v>
      </c>
      <c r="F355" s="3">
        <f>SUBTOTAL(9,F348:F354)</f>
        <v>77</v>
      </c>
      <c r="G355" s="3">
        <f>SUBTOTAL(9,G348:G354)</f>
        <v>576</v>
      </c>
      <c r="H355" s="45">
        <f>SUM(H348:H354)/COUNT(H348:H354)</f>
        <v>4.7857142857142856</v>
      </c>
      <c r="I355" s="3">
        <f t="shared" ref="I355:N355" si="46">SUBTOTAL(9,I348:I354)</f>
        <v>12</v>
      </c>
      <c r="J355" s="3">
        <f t="shared" si="46"/>
        <v>7</v>
      </c>
      <c r="K355" s="3">
        <f t="shared" si="46"/>
        <v>4</v>
      </c>
      <c r="L355" s="3">
        <f t="shared" si="46"/>
        <v>5</v>
      </c>
      <c r="M355" s="3">
        <f t="shared" si="46"/>
        <v>7</v>
      </c>
      <c r="N355" s="3">
        <f t="shared" si="46"/>
        <v>0</v>
      </c>
    </row>
    <row r="356" spans="1:15">
      <c r="A356" s="3">
        <v>91</v>
      </c>
      <c r="B356" s="3">
        <v>308</v>
      </c>
      <c r="C356" s="3">
        <v>2016</v>
      </c>
      <c r="D356" s="3" t="s">
        <v>226</v>
      </c>
      <c r="E356" s="3" t="s">
        <v>104</v>
      </c>
      <c r="F356" s="3">
        <v>8</v>
      </c>
      <c r="G356" s="3">
        <v>27</v>
      </c>
      <c r="H356" s="3">
        <v>4</v>
      </c>
      <c r="O356" s="3" t="s">
        <v>105</v>
      </c>
    </row>
    <row r="357" spans="1:15">
      <c r="C357" s="8" t="s">
        <v>424</v>
      </c>
      <c r="F357" s="3">
        <f>SUBTOTAL(9,F356:F356)</f>
        <v>8</v>
      </c>
      <c r="G357" s="3">
        <f>SUBTOTAL(9,G356:G356)</f>
        <v>27</v>
      </c>
      <c r="H357" s="3">
        <v>4</v>
      </c>
      <c r="I357" s="3">
        <f t="shared" ref="I357:N357" si="47">SUBTOTAL(9,I356:I356)</f>
        <v>0</v>
      </c>
      <c r="J357" s="3">
        <f t="shared" si="47"/>
        <v>0</v>
      </c>
      <c r="K357" s="3">
        <f t="shared" si="47"/>
        <v>0</v>
      </c>
      <c r="L357" s="3">
        <f t="shared" si="47"/>
        <v>0</v>
      </c>
      <c r="M357" s="3">
        <f t="shared" si="47"/>
        <v>0</v>
      </c>
      <c r="N357" s="3">
        <f t="shared" si="47"/>
        <v>0</v>
      </c>
    </row>
    <row r="358" spans="1:15">
      <c r="A358" s="3">
        <v>518</v>
      </c>
      <c r="B358" s="3">
        <v>309</v>
      </c>
      <c r="C358" s="3">
        <v>2017</v>
      </c>
      <c r="D358" s="3" t="s">
        <v>29</v>
      </c>
      <c r="E358" s="3" t="s">
        <v>113</v>
      </c>
      <c r="F358" s="3">
        <v>1</v>
      </c>
      <c r="G358" s="3">
        <v>9</v>
      </c>
      <c r="H358" s="3">
        <v>4</v>
      </c>
      <c r="K358" s="3">
        <v>1</v>
      </c>
    </row>
    <row r="359" spans="1:15">
      <c r="A359" s="3">
        <v>519</v>
      </c>
      <c r="B359" s="3">
        <v>310</v>
      </c>
      <c r="C359" s="3">
        <v>2017</v>
      </c>
      <c r="D359" s="3" t="s">
        <v>226</v>
      </c>
      <c r="E359" s="3" t="s">
        <v>226</v>
      </c>
      <c r="F359" s="3">
        <v>12</v>
      </c>
      <c r="G359" s="3">
        <v>31</v>
      </c>
      <c r="H359" s="3">
        <v>3</v>
      </c>
      <c r="J359" s="3">
        <v>1</v>
      </c>
      <c r="K359" s="3">
        <v>2</v>
      </c>
    </row>
    <row r="360" spans="1:15">
      <c r="C360" s="8" t="s">
        <v>425</v>
      </c>
      <c r="F360" s="3">
        <f>SUBTOTAL(9,F358:F359)</f>
        <v>13</v>
      </c>
      <c r="G360" s="3">
        <f>SUBTOTAL(9,G358:G359)</f>
        <v>40</v>
      </c>
      <c r="H360" s="3">
        <v>3.5</v>
      </c>
      <c r="I360" s="3">
        <f t="shared" ref="I360:N360" si="48">SUBTOTAL(9,I358:I359)</f>
        <v>0</v>
      </c>
      <c r="J360" s="3">
        <f t="shared" si="48"/>
        <v>1</v>
      </c>
      <c r="K360" s="3">
        <f t="shared" si="48"/>
        <v>3</v>
      </c>
      <c r="L360" s="3">
        <f t="shared" si="48"/>
        <v>0</v>
      </c>
      <c r="M360" s="3">
        <f t="shared" si="48"/>
        <v>0</v>
      </c>
      <c r="N360" s="3">
        <f t="shared" si="48"/>
        <v>0</v>
      </c>
    </row>
    <row r="361" spans="1:15">
      <c r="A361" s="3">
        <v>366</v>
      </c>
      <c r="B361" s="3">
        <v>311</v>
      </c>
      <c r="C361" s="3">
        <v>2018</v>
      </c>
      <c r="D361" s="3" t="s">
        <v>17</v>
      </c>
      <c r="E361" s="3" t="s">
        <v>223</v>
      </c>
      <c r="F361" s="3">
        <v>2</v>
      </c>
      <c r="G361" s="3">
        <v>21</v>
      </c>
      <c r="H361" s="3">
        <v>4</v>
      </c>
      <c r="K361" s="3">
        <v>1</v>
      </c>
    </row>
    <row r="362" spans="1:15">
      <c r="A362" s="3">
        <v>372</v>
      </c>
      <c r="B362" s="3">
        <v>312</v>
      </c>
      <c r="C362" s="3">
        <v>2018</v>
      </c>
      <c r="D362" s="3" t="s">
        <v>17</v>
      </c>
      <c r="E362" s="3" t="s">
        <v>232</v>
      </c>
      <c r="F362" s="3">
        <v>1</v>
      </c>
      <c r="G362" s="3">
        <v>12</v>
      </c>
      <c r="H362" s="3">
        <v>3</v>
      </c>
      <c r="L362" s="3">
        <v>1</v>
      </c>
    </row>
    <row r="363" spans="1:15">
      <c r="A363" s="3">
        <v>362</v>
      </c>
      <c r="B363" s="3">
        <v>313</v>
      </c>
      <c r="C363" s="3">
        <v>2018</v>
      </c>
      <c r="D363" s="3" t="s">
        <v>235</v>
      </c>
      <c r="E363" s="3" t="s">
        <v>79</v>
      </c>
      <c r="F363" s="3">
        <v>1</v>
      </c>
      <c r="G363" s="3">
        <v>32</v>
      </c>
      <c r="H363" s="3">
        <v>3</v>
      </c>
    </row>
    <row r="364" spans="1:15">
      <c r="A364" s="3">
        <v>360</v>
      </c>
      <c r="B364" s="3">
        <v>314</v>
      </c>
      <c r="C364" s="3">
        <v>2018</v>
      </c>
      <c r="D364" s="3" t="s">
        <v>32</v>
      </c>
      <c r="E364" s="3" t="s">
        <v>296</v>
      </c>
      <c r="F364" s="3">
        <v>1</v>
      </c>
      <c r="G364" s="3">
        <v>9</v>
      </c>
      <c r="H364" s="3">
        <v>4</v>
      </c>
      <c r="L364" s="3">
        <v>1</v>
      </c>
      <c r="O364" s="3" t="s">
        <v>295</v>
      </c>
    </row>
    <row r="365" spans="1:15">
      <c r="A365" s="3">
        <v>367</v>
      </c>
      <c r="B365" s="3">
        <v>315</v>
      </c>
      <c r="C365" s="3">
        <v>2018</v>
      </c>
      <c r="D365" s="3" t="s">
        <v>32</v>
      </c>
      <c r="E365" s="3" t="s">
        <v>69</v>
      </c>
      <c r="F365" s="3">
        <v>1</v>
      </c>
      <c r="G365" s="3">
        <v>53</v>
      </c>
      <c r="H365" s="3">
        <v>3</v>
      </c>
      <c r="I365" s="3">
        <v>1</v>
      </c>
      <c r="L365" s="3">
        <v>1</v>
      </c>
    </row>
    <row r="366" spans="1:15">
      <c r="A366" s="3">
        <v>361</v>
      </c>
      <c r="B366" s="3">
        <v>316</v>
      </c>
      <c r="C366" s="3">
        <v>2018</v>
      </c>
      <c r="D366" s="3" t="s">
        <v>32</v>
      </c>
      <c r="E366" s="3" t="s">
        <v>246</v>
      </c>
      <c r="F366" s="3">
        <v>1</v>
      </c>
      <c r="G366" s="3">
        <v>8</v>
      </c>
      <c r="H366" s="3">
        <v>2</v>
      </c>
      <c r="L366" s="3">
        <v>1</v>
      </c>
    </row>
    <row r="367" spans="1:15">
      <c r="A367" s="3">
        <v>355</v>
      </c>
      <c r="B367" s="3">
        <v>317</v>
      </c>
      <c r="C367" s="3">
        <v>2018</v>
      </c>
      <c r="D367" s="3" t="s">
        <v>40</v>
      </c>
      <c r="E367" s="3" t="s">
        <v>198</v>
      </c>
      <c r="F367" s="3">
        <v>10</v>
      </c>
      <c r="G367" s="3">
        <v>28</v>
      </c>
      <c r="H367" s="3">
        <v>3</v>
      </c>
      <c r="I367" s="3">
        <v>1</v>
      </c>
      <c r="L367" s="3">
        <v>10</v>
      </c>
    </row>
    <row r="368" spans="1:15">
      <c r="A368" s="3">
        <v>359</v>
      </c>
      <c r="B368" s="3">
        <v>318</v>
      </c>
      <c r="C368" s="3">
        <v>2018</v>
      </c>
      <c r="D368" s="3" t="s">
        <v>40</v>
      </c>
      <c r="E368" s="3" t="s">
        <v>244</v>
      </c>
      <c r="F368" s="3">
        <v>6</v>
      </c>
      <c r="G368" s="3">
        <v>45</v>
      </c>
      <c r="H368" s="3">
        <v>4</v>
      </c>
      <c r="I368" s="3">
        <v>4</v>
      </c>
    </row>
    <row r="369" spans="1:15">
      <c r="A369" s="3">
        <v>365</v>
      </c>
      <c r="B369" s="3">
        <v>319</v>
      </c>
      <c r="C369" s="3">
        <v>2018</v>
      </c>
      <c r="D369" s="3" t="s">
        <v>40</v>
      </c>
      <c r="E369" s="3" t="s">
        <v>69</v>
      </c>
      <c r="F369" s="3">
        <v>1</v>
      </c>
      <c r="G369" s="3">
        <v>3</v>
      </c>
      <c r="H369" s="3">
        <v>4</v>
      </c>
      <c r="L369" s="3">
        <v>1</v>
      </c>
      <c r="O369" s="3" t="s">
        <v>299</v>
      </c>
    </row>
    <row r="370" spans="1:15">
      <c r="A370" s="3">
        <v>363</v>
      </c>
      <c r="B370" s="3">
        <v>320</v>
      </c>
      <c r="C370" s="3">
        <v>2018</v>
      </c>
      <c r="D370" s="3" t="s">
        <v>40</v>
      </c>
      <c r="E370" s="3" t="s">
        <v>297</v>
      </c>
      <c r="F370" s="3">
        <v>2</v>
      </c>
      <c r="G370" s="3">
        <v>13</v>
      </c>
      <c r="H370" s="3">
        <v>5</v>
      </c>
      <c r="O370" s="3" t="s">
        <v>298</v>
      </c>
    </row>
    <row r="371" spans="1:15">
      <c r="A371" s="3">
        <v>364</v>
      </c>
      <c r="B371" s="3">
        <v>321</v>
      </c>
      <c r="C371" s="3">
        <v>2018</v>
      </c>
      <c r="D371" s="3" t="s">
        <v>40</v>
      </c>
      <c r="E371" s="3" t="s">
        <v>85</v>
      </c>
      <c r="F371" s="3">
        <v>2</v>
      </c>
      <c r="G371" s="3">
        <v>4</v>
      </c>
      <c r="H371" s="3">
        <v>5</v>
      </c>
      <c r="K371" s="3">
        <v>1</v>
      </c>
    </row>
    <row r="372" spans="1:15">
      <c r="A372" s="3">
        <v>371</v>
      </c>
      <c r="B372" s="3">
        <v>322</v>
      </c>
      <c r="C372" s="3">
        <v>2018</v>
      </c>
      <c r="D372" s="3" t="s">
        <v>40</v>
      </c>
      <c r="E372" s="3" t="s">
        <v>78</v>
      </c>
      <c r="F372" s="3">
        <v>1</v>
      </c>
      <c r="G372" s="3">
        <v>13</v>
      </c>
      <c r="H372" s="3">
        <v>3</v>
      </c>
      <c r="L372" s="3">
        <v>1</v>
      </c>
      <c r="O372" s="3" t="s">
        <v>301</v>
      </c>
    </row>
    <row r="373" spans="1:15">
      <c r="A373" s="3">
        <v>368</v>
      </c>
      <c r="B373" s="3">
        <v>323</v>
      </c>
      <c r="C373" s="3">
        <v>2018</v>
      </c>
      <c r="D373" s="3" t="s">
        <v>40</v>
      </c>
      <c r="E373" s="3" t="s">
        <v>113</v>
      </c>
      <c r="F373" s="3">
        <v>1</v>
      </c>
      <c r="G373" s="3">
        <v>10</v>
      </c>
      <c r="H373" s="3">
        <v>3</v>
      </c>
      <c r="L373" s="3">
        <v>1</v>
      </c>
    </row>
    <row r="374" spans="1:15">
      <c r="A374" s="3">
        <v>374</v>
      </c>
      <c r="B374" s="3">
        <v>324</v>
      </c>
      <c r="C374" s="3">
        <v>2018</v>
      </c>
      <c r="D374" s="3" t="s">
        <v>40</v>
      </c>
      <c r="E374" s="3" t="s">
        <v>113</v>
      </c>
      <c r="F374" s="3">
        <v>1</v>
      </c>
      <c r="G374" s="3">
        <v>7</v>
      </c>
      <c r="H374" s="3">
        <v>4</v>
      </c>
      <c r="L374" s="3">
        <v>1</v>
      </c>
    </row>
    <row r="375" spans="1:15">
      <c r="A375" s="3">
        <v>357</v>
      </c>
      <c r="B375" s="3">
        <v>325</v>
      </c>
      <c r="C375" s="3">
        <v>2018</v>
      </c>
      <c r="D375" s="3" t="s">
        <v>34</v>
      </c>
      <c r="E375" s="3" t="s">
        <v>71</v>
      </c>
      <c r="F375" s="3">
        <v>1</v>
      </c>
      <c r="G375" s="3">
        <v>14</v>
      </c>
      <c r="H375" s="3">
        <v>4</v>
      </c>
      <c r="J375" s="3">
        <v>1</v>
      </c>
      <c r="L375" s="3">
        <v>1</v>
      </c>
    </row>
    <row r="376" spans="1:15">
      <c r="A376" s="3">
        <v>369</v>
      </c>
      <c r="B376" s="3">
        <v>326</v>
      </c>
      <c r="C376" s="3">
        <v>2018</v>
      </c>
      <c r="D376" s="3" t="s">
        <v>34</v>
      </c>
      <c r="E376" s="3" t="s">
        <v>58</v>
      </c>
      <c r="F376" s="3">
        <v>1</v>
      </c>
      <c r="G376" s="3">
        <v>12</v>
      </c>
      <c r="H376" s="3">
        <v>4</v>
      </c>
      <c r="L376" s="3">
        <v>1</v>
      </c>
    </row>
    <row r="377" spans="1:15">
      <c r="A377" s="3">
        <v>354</v>
      </c>
      <c r="B377" s="3">
        <v>327</v>
      </c>
      <c r="C377" s="3">
        <v>2018</v>
      </c>
      <c r="D377" s="3" t="s">
        <v>29</v>
      </c>
      <c r="E377" s="3" t="s">
        <v>52</v>
      </c>
      <c r="F377" s="3">
        <v>1</v>
      </c>
      <c r="G377" s="3">
        <v>4</v>
      </c>
      <c r="H377" s="3">
        <v>4</v>
      </c>
      <c r="O377" s="3" t="s">
        <v>53</v>
      </c>
    </row>
    <row r="378" spans="1:15">
      <c r="A378" s="3">
        <v>356</v>
      </c>
      <c r="B378" s="3">
        <v>328</v>
      </c>
      <c r="C378" s="3">
        <v>2018</v>
      </c>
      <c r="D378" s="3" t="s">
        <v>29</v>
      </c>
      <c r="E378" s="3" t="s">
        <v>52</v>
      </c>
      <c r="F378" s="3">
        <v>1</v>
      </c>
      <c r="G378" s="3">
        <v>16</v>
      </c>
      <c r="H378" s="3">
        <v>3</v>
      </c>
      <c r="O378" s="3" t="s">
        <v>294</v>
      </c>
    </row>
    <row r="379" spans="1:15">
      <c r="A379" s="3">
        <v>358</v>
      </c>
      <c r="B379" s="3">
        <v>329</v>
      </c>
      <c r="C379" s="3">
        <v>2018</v>
      </c>
      <c r="D379" s="3" t="s">
        <v>29</v>
      </c>
      <c r="E379" s="3" t="s">
        <v>232</v>
      </c>
      <c r="F379" s="3">
        <v>3</v>
      </c>
      <c r="G379" s="3">
        <v>7</v>
      </c>
      <c r="H379" s="3">
        <v>5</v>
      </c>
      <c r="I379" s="3">
        <v>1</v>
      </c>
    </row>
    <row r="380" spans="1:15">
      <c r="A380" s="3">
        <v>370</v>
      </c>
      <c r="B380" s="3">
        <v>330</v>
      </c>
      <c r="C380" s="3">
        <v>2018</v>
      </c>
      <c r="D380" s="3" t="s">
        <v>29</v>
      </c>
      <c r="E380" s="3" t="s">
        <v>69</v>
      </c>
      <c r="F380" s="3">
        <v>1</v>
      </c>
      <c r="G380" s="3">
        <v>8</v>
      </c>
      <c r="H380" s="3">
        <v>5</v>
      </c>
      <c r="I380" s="3">
        <v>1</v>
      </c>
      <c r="O380" s="3" t="s">
        <v>300</v>
      </c>
    </row>
    <row r="381" spans="1:15">
      <c r="A381" s="3">
        <v>373</v>
      </c>
      <c r="B381" s="3">
        <v>331</v>
      </c>
      <c r="C381" s="3">
        <v>2018</v>
      </c>
      <c r="D381" s="3" t="s">
        <v>226</v>
      </c>
      <c r="E381" s="3" t="s">
        <v>226</v>
      </c>
      <c r="F381" s="3">
        <v>116</v>
      </c>
      <c r="G381" s="3">
        <v>136</v>
      </c>
      <c r="H381" s="3">
        <v>3</v>
      </c>
      <c r="I381" s="3">
        <v>1</v>
      </c>
      <c r="N381" s="3">
        <v>1</v>
      </c>
      <c r="O381" s="3" t="s">
        <v>302</v>
      </c>
    </row>
    <row r="382" spans="1:15">
      <c r="C382" s="8" t="s">
        <v>426</v>
      </c>
      <c r="F382" s="3">
        <f>SUBTOTAL(9,F361:F381)</f>
        <v>155</v>
      </c>
      <c r="G382" s="3">
        <f>SUBTOTAL(9,G361:G381)</f>
        <v>455</v>
      </c>
      <c r="H382" s="45">
        <f>SUM(H361:H381)/COUNT(H361:H381)</f>
        <v>3.7142857142857144</v>
      </c>
      <c r="I382" s="3">
        <f t="shared" ref="I382:N382" si="49">SUBTOTAL(9,I361:I381)</f>
        <v>9</v>
      </c>
      <c r="J382" s="3">
        <f t="shared" si="49"/>
        <v>1</v>
      </c>
      <c r="K382" s="3">
        <f t="shared" si="49"/>
        <v>2</v>
      </c>
      <c r="L382" s="3">
        <f t="shared" si="49"/>
        <v>20</v>
      </c>
      <c r="M382" s="3">
        <f t="shared" si="49"/>
        <v>0</v>
      </c>
      <c r="N382" s="3">
        <f t="shared" si="49"/>
        <v>1</v>
      </c>
    </row>
    <row r="383" spans="1:15">
      <c r="A383" s="3">
        <v>385</v>
      </c>
      <c r="B383" s="3">
        <v>332</v>
      </c>
      <c r="C383" s="3">
        <v>2019</v>
      </c>
      <c r="D383" s="3" t="s">
        <v>17</v>
      </c>
      <c r="E383" s="3" t="s">
        <v>223</v>
      </c>
      <c r="F383" s="3">
        <v>1</v>
      </c>
      <c r="G383" s="3">
        <v>16</v>
      </c>
      <c r="H383" s="3">
        <v>5</v>
      </c>
    </row>
    <row r="384" spans="1:15">
      <c r="A384" s="3">
        <v>376</v>
      </c>
      <c r="B384" s="3">
        <v>333</v>
      </c>
      <c r="C384" s="3">
        <v>2019</v>
      </c>
      <c r="D384" s="3" t="s">
        <v>17</v>
      </c>
      <c r="E384" s="3" t="s">
        <v>69</v>
      </c>
      <c r="F384" s="3">
        <v>1</v>
      </c>
      <c r="G384" s="3">
        <v>68</v>
      </c>
      <c r="H384" s="3">
        <v>4</v>
      </c>
      <c r="I384" s="3">
        <v>1</v>
      </c>
      <c r="K384" s="3">
        <v>1</v>
      </c>
      <c r="L384" s="3">
        <v>1</v>
      </c>
      <c r="O384" s="3" t="s">
        <v>303</v>
      </c>
    </row>
    <row r="385" spans="1:15">
      <c r="A385" s="3">
        <v>378</v>
      </c>
      <c r="B385" s="3">
        <v>334</v>
      </c>
      <c r="C385" s="3">
        <v>2019</v>
      </c>
      <c r="D385" s="3" t="s">
        <v>17</v>
      </c>
      <c r="E385" s="3" t="s">
        <v>22</v>
      </c>
      <c r="F385" s="3">
        <v>1</v>
      </c>
      <c r="G385" s="3">
        <v>34</v>
      </c>
      <c r="H385" s="3">
        <v>3</v>
      </c>
      <c r="I385" s="3">
        <v>1</v>
      </c>
      <c r="L385" s="3">
        <v>1</v>
      </c>
      <c r="M385" s="3">
        <v>1</v>
      </c>
      <c r="O385" s="3" t="s">
        <v>304</v>
      </c>
    </row>
    <row r="386" spans="1:15">
      <c r="A386" s="3">
        <v>386</v>
      </c>
      <c r="B386" s="3">
        <v>335</v>
      </c>
      <c r="C386" s="3">
        <v>2019</v>
      </c>
      <c r="D386" s="3" t="s">
        <v>235</v>
      </c>
      <c r="E386" s="3" t="s">
        <v>30</v>
      </c>
      <c r="F386" s="3">
        <v>1</v>
      </c>
      <c r="G386" s="3">
        <v>54</v>
      </c>
      <c r="H386" s="3">
        <v>4</v>
      </c>
      <c r="L386" s="3">
        <v>1</v>
      </c>
      <c r="O386" s="3" t="s">
        <v>308</v>
      </c>
    </row>
    <row r="387" spans="1:15">
      <c r="A387" s="3">
        <v>377</v>
      </c>
      <c r="B387" s="3">
        <v>336</v>
      </c>
      <c r="C387" s="3">
        <v>2019</v>
      </c>
      <c r="D387" s="3" t="s">
        <v>235</v>
      </c>
      <c r="E387" s="3" t="s">
        <v>79</v>
      </c>
      <c r="F387" s="3">
        <v>1</v>
      </c>
      <c r="G387" s="3">
        <v>12</v>
      </c>
      <c r="H387" s="3">
        <v>4</v>
      </c>
    </row>
    <row r="388" spans="1:15">
      <c r="A388" s="3">
        <v>380</v>
      </c>
      <c r="B388" s="3">
        <v>337</v>
      </c>
      <c r="C388" s="3">
        <v>2019</v>
      </c>
      <c r="D388" s="3" t="s">
        <v>235</v>
      </c>
      <c r="E388" s="3" t="s">
        <v>20</v>
      </c>
      <c r="F388" s="3">
        <v>1</v>
      </c>
      <c r="G388" s="3">
        <v>49</v>
      </c>
      <c r="H388" s="3">
        <v>5</v>
      </c>
    </row>
    <row r="389" spans="1:15">
      <c r="A389" s="3">
        <v>383</v>
      </c>
      <c r="B389" s="3">
        <v>338</v>
      </c>
      <c r="C389" s="3">
        <v>2019</v>
      </c>
      <c r="D389" s="3" t="s">
        <v>34</v>
      </c>
      <c r="E389" s="3" t="s">
        <v>22</v>
      </c>
      <c r="F389" s="3">
        <v>1</v>
      </c>
      <c r="G389" s="3">
        <v>20</v>
      </c>
      <c r="H389" s="3">
        <v>5</v>
      </c>
      <c r="L389" s="3">
        <v>1</v>
      </c>
      <c r="O389" s="3" t="s">
        <v>33</v>
      </c>
    </row>
    <row r="390" spans="1:15">
      <c r="A390" s="3">
        <v>379</v>
      </c>
      <c r="B390" s="3">
        <v>339</v>
      </c>
      <c r="C390" s="3">
        <v>2019</v>
      </c>
      <c r="D390" s="3" t="s">
        <v>29</v>
      </c>
      <c r="E390" s="3" t="s">
        <v>71</v>
      </c>
      <c r="F390" s="3">
        <v>1</v>
      </c>
      <c r="G390" s="3">
        <v>20</v>
      </c>
      <c r="H390" s="3">
        <v>5</v>
      </c>
      <c r="L390" s="3">
        <v>1</v>
      </c>
      <c r="O390" s="3" t="s">
        <v>305</v>
      </c>
    </row>
    <row r="391" spans="1:15">
      <c r="A391" s="3">
        <v>381</v>
      </c>
      <c r="B391" s="3">
        <v>340</v>
      </c>
      <c r="C391" s="3">
        <v>2019</v>
      </c>
      <c r="D391" s="3" t="s">
        <v>29</v>
      </c>
      <c r="E391" s="3" t="s">
        <v>306</v>
      </c>
      <c r="F391" s="3">
        <v>1</v>
      </c>
    </row>
    <row r="392" spans="1:15">
      <c r="A392" s="3">
        <v>375</v>
      </c>
      <c r="B392" s="3">
        <v>341</v>
      </c>
      <c r="C392" s="3">
        <v>2019</v>
      </c>
      <c r="D392" s="3" t="s">
        <v>29</v>
      </c>
      <c r="E392" s="3" t="s">
        <v>58</v>
      </c>
      <c r="F392" s="3">
        <v>1</v>
      </c>
      <c r="G392" s="3">
        <v>9</v>
      </c>
      <c r="H392" s="3">
        <v>5</v>
      </c>
      <c r="L392" s="3">
        <v>1</v>
      </c>
      <c r="O392" s="3" t="s">
        <v>33</v>
      </c>
    </row>
    <row r="393" spans="1:15">
      <c r="A393" s="3">
        <v>382</v>
      </c>
      <c r="B393" s="3">
        <v>342</v>
      </c>
      <c r="C393" s="3">
        <v>2019</v>
      </c>
      <c r="D393" s="3" t="s">
        <v>29</v>
      </c>
      <c r="E393" s="3" t="s">
        <v>59</v>
      </c>
      <c r="F393" s="3">
        <v>7</v>
      </c>
      <c r="G393" s="3">
        <v>50</v>
      </c>
      <c r="H393" s="3">
        <v>4</v>
      </c>
      <c r="O393" s="3" t="s">
        <v>307</v>
      </c>
    </row>
    <row r="394" spans="1:15">
      <c r="A394" s="3">
        <v>384</v>
      </c>
      <c r="B394" s="3">
        <v>343</v>
      </c>
      <c r="C394" s="3">
        <v>2019</v>
      </c>
      <c r="D394" s="3" t="s">
        <v>226</v>
      </c>
      <c r="E394" s="3" t="s">
        <v>226</v>
      </c>
      <c r="F394" s="3">
        <v>11</v>
      </c>
      <c r="G394" s="3">
        <v>47</v>
      </c>
      <c r="H394" s="3">
        <v>4</v>
      </c>
    </row>
    <row r="395" spans="1:15">
      <c r="C395" s="8" t="s">
        <v>427</v>
      </c>
      <c r="F395" s="3">
        <f>SUBTOTAL(9,F383:F394)</f>
        <v>28</v>
      </c>
      <c r="G395" s="3">
        <f>SUBTOTAL(9,G383:G394)</f>
        <v>379</v>
      </c>
      <c r="H395" s="45">
        <f>SUM(H383:H394)/COUNT(H383:H394)</f>
        <v>4.3636363636363633</v>
      </c>
      <c r="I395" s="3">
        <f t="shared" ref="I395:N395" si="50">SUBTOTAL(9,I383:I394)</f>
        <v>2</v>
      </c>
      <c r="J395" s="3">
        <f t="shared" si="50"/>
        <v>0</v>
      </c>
      <c r="K395" s="3">
        <f t="shared" si="50"/>
        <v>1</v>
      </c>
      <c r="L395" s="3">
        <f t="shared" si="50"/>
        <v>6</v>
      </c>
      <c r="M395" s="3">
        <f t="shared" si="50"/>
        <v>1</v>
      </c>
      <c r="N395" s="3">
        <f t="shared" si="50"/>
        <v>0</v>
      </c>
    </row>
    <row r="396" spans="1:15">
      <c r="A396" s="3">
        <v>416</v>
      </c>
      <c r="B396" s="3">
        <v>344</v>
      </c>
      <c r="C396" s="3">
        <v>2020</v>
      </c>
      <c r="D396" s="3" t="s">
        <v>17</v>
      </c>
      <c r="E396" s="3" t="s">
        <v>223</v>
      </c>
      <c r="F396" s="3">
        <v>1</v>
      </c>
      <c r="G396" s="3">
        <v>10</v>
      </c>
      <c r="H396" s="3">
        <v>3</v>
      </c>
      <c r="L396" s="3">
        <v>1</v>
      </c>
    </row>
    <row r="397" spans="1:15">
      <c r="A397" s="3">
        <v>411</v>
      </c>
      <c r="B397" s="3">
        <v>345</v>
      </c>
      <c r="C397" s="3">
        <v>2020</v>
      </c>
      <c r="D397" s="3" t="s">
        <v>17</v>
      </c>
      <c r="E397" s="3" t="s">
        <v>30</v>
      </c>
      <c r="F397" s="3">
        <v>1</v>
      </c>
      <c r="G397" s="3">
        <v>24</v>
      </c>
      <c r="H397" s="3">
        <v>3</v>
      </c>
      <c r="L397" s="3">
        <v>1</v>
      </c>
    </row>
    <row r="398" spans="1:15">
      <c r="A398" s="3">
        <v>413</v>
      </c>
      <c r="B398" s="3">
        <v>346</v>
      </c>
      <c r="C398" s="3">
        <v>2020</v>
      </c>
      <c r="D398" s="3" t="s">
        <v>40</v>
      </c>
      <c r="E398" s="3" t="s">
        <v>293</v>
      </c>
      <c r="F398" s="3">
        <v>2</v>
      </c>
      <c r="G398" s="3">
        <v>7</v>
      </c>
      <c r="H398" s="3">
        <v>4</v>
      </c>
      <c r="L398" s="3">
        <v>2</v>
      </c>
      <c r="M398" s="3">
        <v>1</v>
      </c>
    </row>
    <row r="399" spans="1:15">
      <c r="A399" s="3">
        <v>408</v>
      </c>
      <c r="B399" s="3">
        <v>347</v>
      </c>
      <c r="C399" s="3">
        <v>2020</v>
      </c>
      <c r="D399" s="3" t="s">
        <v>40</v>
      </c>
      <c r="E399" s="3" t="s">
        <v>113</v>
      </c>
      <c r="F399" s="3">
        <v>1</v>
      </c>
      <c r="G399" s="3">
        <v>10</v>
      </c>
      <c r="H399" s="3">
        <v>3</v>
      </c>
      <c r="L399" s="3">
        <v>1</v>
      </c>
      <c r="O399" s="3" t="s">
        <v>316</v>
      </c>
    </row>
    <row r="400" spans="1:15">
      <c r="A400" s="3">
        <v>415</v>
      </c>
      <c r="B400" s="3">
        <v>348</v>
      </c>
      <c r="C400" s="3">
        <v>2020</v>
      </c>
      <c r="D400" s="3" t="s">
        <v>34</v>
      </c>
      <c r="E400" s="3" t="s">
        <v>20</v>
      </c>
      <c r="F400" s="3">
        <v>3</v>
      </c>
      <c r="G400" s="3">
        <v>29</v>
      </c>
      <c r="H400" s="3">
        <v>4</v>
      </c>
      <c r="L400" s="3">
        <v>1</v>
      </c>
    </row>
    <row r="401" spans="1:15">
      <c r="A401" s="3">
        <v>409</v>
      </c>
      <c r="B401" s="3">
        <v>349</v>
      </c>
      <c r="C401" s="3">
        <v>2020</v>
      </c>
      <c r="D401" s="3" t="s">
        <v>29</v>
      </c>
      <c r="E401" s="3" t="s">
        <v>246</v>
      </c>
      <c r="F401" s="3">
        <v>1</v>
      </c>
      <c r="G401" s="3">
        <v>11</v>
      </c>
      <c r="H401" s="3">
        <v>4</v>
      </c>
    </row>
    <row r="402" spans="1:15">
      <c r="A402" s="3">
        <v>418</v>
      </c>
      <c r="B402" s="3">
        <v>350</v>
      </c>
      <c r="C402" s="3">
        <v>2020</v>
      </c>
      <c r="D402" s="3" t="s">
        <v>29</v>
      </c>
      <c r="E402" s="3" t="s">
        <v>77</v>
      </c>
      <c r="F402" s="3">
        <v>1</v>
      </c>
      <c r="G402" s="3">
        <v>23</v>
      </c>
      <c r="H402" s="3">
        <v>2</v>
      </c>
      <c r="I402" s="3">
        <v>1</v>
      </c>
      <c r="L402" s="3">
        <v>1</v>
      </c>
      <c r="M402" s="3">
        <v>1</v>
      </c>
      <c r="O402" s="3" t="s">
        <v>317</v>
      </c>
    </row>
    <row r="403" spans="1:15">
      <c r="A403" s="3">
        <v>417</v>
      </c>
      <c r="B403" s="3">
        <v>351</v>
      </c>
      <c r="C403" s="3">
        <v>2020</v>
      </c>
      <c r="D403" s="3" t="s">
        <v>29</v>
      </c>
      <c r="E403" s="3" t="s">
        <v>58</v>
      </c>
      <c r="F403" s="3">
        <v>2</v>
      </c>
      <c r="G403" s="3">
        <v>34</v>
      </c>
      <c r="H403" s="3">
        <v>4</v>
      </c>
      <c r="L403" s="3">
        <v>2</v>
      </c>
      <c r="M403" s="3">
        <v>2</v>
      </c>
    </row>
    <row r="404" spans="1:15">
      <c r="A404" s="3">
        <v>410</v>
      </c>
      <c r="B404" s="3">
        <v>352</v>
      </c>
      <c r="C404" s="3">
        <v>2020</v>
      </c>
      <c r="D404" s="3" t="s">
        <v>29</v>
      </c>
      <c r="E404" s="3" t="s">
        <v>22</v>
      </c>
      <c r="F404" s="3">
        <v>1</v>
      </c>
      <c r="G404" s="3">
        <v>51</v>
      </c>
      <c r="H404" s="3">
        <v>4</v>
      </c>
      <c r="L404" s="3">
        <v>1</v>
      </c>
    </row>
    <row r="405" spans="1:15">
      <c r="A405" s="3">
        <v>414</v>
      </c>
      <c r="B405" s="3">
        <v>353</v>
      </c>
      <c r="C405" s="3">
        <v>2020</v>
      </c>
      <c r="D405" s="3" t="s">
        <v>29</v>
      </c>
      <c r="E405" s="3" t="s">
        <v>20</v>
      </c>
      <c r="F405" s="3">
        <v>4</v>
      </c>
      <c r="G405" s="3">
        <v>15</v>
      </c>
      <c r="H405" s="3">
        <v>3</v>
      </c>
      <c r="L405" s="3">
        <v>3</v>
      </c>
    </row>
    <row r="406" spans="1:15">
      <c r="A406" s="3">
        <v>412</v>
      </c>
      <c r="B406" s="3">
        <v>354</v>
      </c>
      <c r="C406" s="3">
        <v>2020</v>
      </c>
      <c r="D406" s="3" t="s">
        <v>226</v>
      </c>
      <c r="E406" s="3" t="s">
        <v>226</v>
      </c>
      <c r="F406" s="3">
        <v>16</v>
      </c>
      <c r="G406" s="3">
        <v>30</v>
      </c>
      <c r="H406" s="3">
        <v>2</v>
      </c>
      <c r="L406" s="3">
        <v>16</v>
      </c>
    </row>
    <row r="407" spans="1:15">
      <c r="C407" s="8" t="s">
        <v>428</v>
      </c>
      <c r="F407" s="3">
        <f>SUBTOTAL(9,F396:F406)</f>
        <v>33</v>
      </c>
      <c r="G407" s="3">
        <f>SUBTOTAL(9,G396:G406)</f>
        <v>244</v>
      </c>
      <c r="H407" s="45">
        <f>SUM(H396:H406)/COUNT(H396:H406)</f>
        <v>3.2727272727272729</v>
      </c>
      <c r="I407" s="3">
        <f t="shared" ref="I407:N407" si="51">SUBTOTAL(9,I396:I406)</f>
        <v>1</v>
      </c>
      <c r="J407" s="3">
        <f t="shared" si="51"/>
        <v>0</v>
      </c>
      <c r="K407" s="3">
        <f t="shared" si="51"/>
        <v>0</v>
      </c>
      <c r="L407" s="3">
        <f t="shared" si="51"/>
        <v>29</v>
      </c>
      <c r="M407" s="3">
        <f t="shared" si="51"/>
        <v>4</v>
      </c>
      <c r="N407" s="3">
        <f t="shared" si="51"/>
        <v>0</v>
      </c>
    </row>
    <row r="408" spans="1:15">
      <c r="A408" s="3">
        <v>469</v>
      </c>
      <c r="B408" s="3">
        <v>355</v>
      </c>
      <c r="C408" s="3">
        <v>2021</v>
      </c>
      <c r="D408" s="3" t="s">
        <v>17</v>
      </c>
      <c r="E408" s="3" t="s">
        <v>217</v>
      </c>
      <c r="F408" s="3">
        <v>1</v>
      </c>
      <c r="G408" s="3">
        <v>9</v>
      </c>
      <c r="H408" s="3">
        <v>4</v>
      </c>
      <c r="I408" s="3">
        <v>1</v>
      </c>
      <c r="O408" s="3" t="s">
        <v>340</v>
      </c>
    </row>
    <row r="409" spans="1:15">
      <c r="A409" s="3">
        <v>471</v>
      </c>
      <c r="B409" s="3">
        <v>356</v>
      </c>
      <c r="C409" s="3">
        <v>2021</v>
      </c>
      <c r="D409" s="3" t="s">
        <v>32</v>
      </c>
      <c r="E409" s="3" t="s">
        <v>202</v>
      </c>
      <c r="F409" s="3">
        <v>1</v>
      </c>
      <c r="G409" s="3">
        <v>46</v>
      </c>
      <c r="H409" s="3">
        <v>2</v>
      </c>
      <c r="J409" s="3">
        <v>1</v>
      </c>
      <c r="O409" s="3" t="s">
        <v>342</v>
      </c>
    </row>
    <row r="410" spans="1:15">
      <c r="A410" s="3">
        <v>470</v>
      </c>
      <c r="B410" s="3">
        <v>357</v>
      </c>
      <c r="C410" s="3">
        <v>2021</v>
      </c>
      <c r="D410" s="3" t="s">
        <v>32</v>
      </c>
      <c r="E410" s="3" t="s">
        <v>113</v>
      </c>
      <c r="F410" s="3">
        <v>1</v>
      </c>
      <c r="G410" s="3">
        <v>12</v>
      </c>
      <c r="H410" s="3">
        <v>4</v>
      </c>
      <c r="I410" s="3">
        <v>1</v>
      </c>
      <c r="O410" s="3" t="s">
        <v>341</v>
      </c>
    </row>
    <row r="411" spans="1:15">
      <c r="A411" s="3">
        <v>468</v>
      </c>
      <c r="B411" s="3">
        <v>358</v>
      </c>
      <c r="C411" s="3">
        <v>2021</v>
      </c>
      <c r="D411" s="3" t="s">
        <v>337</v>
      </c>
      <c r="E411" s="3" t="s">
        <v>338</v>
      </c>
      <c r="F411" s="3">
        <v>1</v>
      </c>
      <c r="G411" s="3">
        <v>5</v>
      </c>
      <c r="H411" s="3">
        <v>5</v>
      </c>
      <c r="M411" s="3">
        <v>1</v>
      </c>
      <c r="O411" s="3" t="s">
        <v>339</v>
      </c>
    </row>
    <row r="412" spans="1:15">
      <c r="A412" s="3">
        <v>467</v>
      </c>
      <c r="B412" s="3">
        <v>359</v>
      </c>
      <c r="C412" s="3">
        <v>2021</v>
      </c>
      <c r="D412" s="3" t="s">
        <v>34</v>
      </c>
      <c r="E412" s="3" t="s">
        <v>336</v>
      </c>
      <c r="F412" s="3">
        <v>1</v>
      </c>
      <c r="G412" s="3">
        <v>11</v>
      </c>
      <c r="H412" s="3">
        <v>4</v>
      </c>
      <c r="M412" s="3">
        <v>1</v>
      </c>
    </row>
    <row r="413" spans="1:15">
      <c r="A413" s="3">
        <v>473</v>
      </c>
      <c r="B413" s="3">
        <v>360</v>
      </c>
      <c r="C413" s="3">
        <v>2021</v>
      </c>
      <c r="D413" s="3" t="s">
        <v>344</v>
      </c>
      <c r="E413" s="3" t="s">
        <v>20</v>
      </c>
      <c r="F413" s="3">
        <v>1</v>
      </c>
      <c r="L413" s="3">
        <v>1</v>
      </c>
      <c r="O413" s="3" t="s">
        <v>345</v>
      </c>
    </row>
    <row r="414" spans="1:15">
      <c r="A414" s="3">
        <v>472</v>
      </c>
      <c r="B414" s="3">
        <v>361</v>
      </c>
      <c r="C414" s="3">
        <v>2021</v>
      </c>
      <c r="D414" s="3" t="s">
        <v>226</v>
      </c>
      <c r="E414" s="3" t="s">
        <v>226</v>
      </c>
      <c r="F414" s="3">
        <v>14</v>
      </c>
      <c r="G414" s="3">
        <v>47</v>
      </c>
      <c r="H414" s="3">
        <v>4</v>
      </c>
      <c r="I414" s="3">
        <v>3</v>
      </c>
      <c r="K414" s="3">
        <v>2</v>
      </c>
      <c r="M414" s="3">
        <v>5</v>
      </c>
      <c r="O414" s="3" t="s">
        <v>343</v>
      </c>
    </row>
    <row r="415" spans="1:15">
      <c r="C415" s="8" t="s">
        <v>429</v>
      </c>
      <c r="F415" s="3">
        <f>SUBTOTAL(9,F408:F414)</f>
        <v>20</v>
      </c>
      <c r="G415" s="3">
        <f>SUBTOTAL(9,G408:G414)</f>
        <v>130</v>
      </c>
      <c r="H415" s="45">
        <f>SUM(H408:H414)/COUNT(H408:H414)</f>
        <v>3.8333333333333335</v>
      </c>
      <c r="I415" s="3">
        <f t="shared" ref="I415:N415" si="52">SUBTOTAL(9,I408:I414)</f>
        <v>5</v>
      </c>
      <c r="J415" s="3">
        <f t="shared" si="52"/>
        <v>1</v>
      </c>
      <c r="K415" s="3">
        <f t="shared" si="52"/>
        <v>2</v>
      </c>
      <c r="L415" s="3">
        <f t="shared" si="52"/>
        <v>1</v>
      </c>
      <c r="M415" s="3">
        <f t="shared" si="52"/>
        <v>7</v>
      </c>
      <c r="N415" s="3">
        <f t="shared" si="52"/>
        <v>0</v>
      </c>
    </row>
    <row r="416" spans="1:15">
      <c r="A416" s="3">
        <v>486</v>
      </c>
      <c r="B416" s="3">
        <v>362</v>
      </c>
      <c r="C416" s="3">
        <v>2022</v>
      </c>
      <c r="D416" s="3" t="s">
        <v>351</v>
      </c>
      <c r="E416" s="3" t="s">
        <v>352</v>
      </c>
      <c r="F416" s="3">
        <v>1</v>
      </c>
      <c r="G416" s="3">
        <v>30</v>
      </c>
      <c r="H416" s="3">
        <v>5</v>
      </c>
    </row>
    <row r="417" spans="1:15">
      <c r="A417" s="3">
        <v>485</v>
      </c>
      <c r="B417" s="3">
        <v>363</v>
      </c>
      <c r="C417" s="3">
        <v>2022</v>
      </c>
      <c r="D417" s="3" t="s">
        <v>351</v>
      </c>
      <c r="E417" s="3" t="s">
        <v>336</v>
      </c>
      <c r="F417" s="3">
        <v>1</v>
      </c>
      <c r="G417" s="3">
        <v>29</v>
      </c>
      <c r="H417" s="3">
        <v>4</v>
      </c>
    </row>
    <row r="418" spans="1:15">
      <c r="A418" s="3">
        <v>481</v>
      </c>
      <c r="B418" s="3">
        <v>364</v>
      </c>
      <c r="C418" s="3">
        <v>2022</v>
      </c>
      <c r="D418" s="3" t="s">
        <v>32</v>
      </c>
      <c r="E418" s="3" t="s">
        <v>69</v>
      </c>
      <c r="F418" s="3">
        <v>1</v>
      </c>
      <c r="G418" s="3">
        <v>20</v>
      </c>
      <c r="H418" s="3">
        <v>5</v>
      </c>
      <c r="I418" s="3">
        <v>1</v>
      </c>
    </row>
    <row r="419" spans="1:15">
      <c r="A419" s="3">
        <v>480</v>
      </c>
      <c r="B419" s="3">
        <v>365</v>
      </c>
      <c r="C419" s="3">
        <v>2022</v>
      </c>
      <c r="D419" s="3" t="s">
        <v>40</v>
      </c>
      <c r="E419" s="3" t="s">
        <v>113</v>
      </c>
      <c r="F419" s="3">
        <v>1</v>
      </c>
      <c r="G419" s="3">
        <v>8</v>
      </c>
      <c r="H419" s="3">
        <v>5</v>
      </c>
    </row>
    <row r="420" spans="1:15">
      <c r="A420" s="3">
        <v>487</v>
      </c>
      <c r="B420" s="3">
        <v>366</v>
      </c>
      <c r="C420" s="3">
        <v>2022</v>
      </c>
      <c r="D420" s="3" t="s">
        <v>353</v>
      </c>
      <c r="E420" s="3" t="s">
        <v>354</v>
      </c>
      <c r="F420" s="3">
        <v>1</v>
      </c>
    </row>
    <row r="421" spans="1:15">
      <c r="A421" s="3">
        <v>482</v>
      </c>
      <c r="B421" s="3">
        <v>367</v>
      </c>
      <c r="C421" s="3">
        <v>2022</v>
      </c>
      <c r="D421" s="3" t="s">
        <v>29</v>
      </c>
      <c r="E421" s="3" t="s">
        <v>59</v>
      </c>
      <c r="F421" s="3">
        <v>4</v>
      </c>
      <c r="G421" s="3">
        <v>15</v>
      </c>
      <c r="O421" s="3" t="s">
        <v>350</v>
      </c>
    </row>
    <row r="422" spans="1:15">
      <c r="A422" s="3">
        <v>484</v>
      </c>
      <c r="B422" s="3">
        <v>368</v>
      </c>
      <c r="C422" s="3">
        <v>2022</v>
      </c>
      <c r="D422" s="3" t="s">
        <v>226</v>
      </c>
      <c r="E422" s="3" t="s">
        <v>86</v>
      </c>
      <c r="F422" s="3">
        <v>2</v>
      </c>
      <c r="G422" s="3">
        <v>6</v>
      </c>
      <c r="H422" s="3">
        <v>4</v>
      </c>
      <c r="K422" s="3">
        <v>1</v>
      </c>
    </row>
    <row r="423" spans="1:15">
      <c r="A423" s="3">
        <v>483</v>
      </c>
      <c r="B423" s="3">
        <v>369</v>
      </c>
      <c r="C423" s="3">
        <v>2022</v>
      </c>
      <c r="D423" s="3" t="s">
        <v>226</v>
      </c>
      <c r="E423" s="3" t="s">
        <v>226</v>
      </c>
      <c r="F423" s="3">
        <v>23</v>
      </c>
      <c r="G423" s="3">
        <v>57</v>
      </c>
      <c r="H423" s="3">
        <v>4</v>
      </c>
    </row>
    <row r="424" spans="1:15">
      <c r="C424" s="8" t="s">
        <v>430</v>
      </c>
      <c r="F424" s="3">
        <f>SUBTOTAL(9,F416:F423)</f>
        <v>34</v>
      </c>
      <c r="G424" s="3">
        <f>SUBTOTAL(9,G416:G423)</f>
        <v>165</v>
      </c>
      <c r="H424" s="45">
        <f>SUM(H416:H423)/COUNT(H416:H423)</f>
        <v>4.5</v>
      </c>
      <c r="I424" s="3">
        <f t="shared" ref="I424:N424" si="53">SUBTOTAL(9,I416:I423)</f>
        <v>1</v>
      </c>
      <c r="J424" s="3">
        <f t="shared" si="53"/>
        <v>0</v>
      </c>
      <c r="K424" s="3">
        <f t="shared" si="53"/>
        <v>1</v>
      </c>
      <c r="L424" s="3">
        <f t="shared" si="53"/>
        <v>0</v>
      </c>
      <c r="M424" s="3">
        <f t="shared" si="53"/>
        <v>0</v>
      </c>
      <c r="N424" s="3">
        <f t="shared" si="53"/>
        <v>0</v>
      </c>
    </row>
    <row r="425" spans="1:15">
      <c r="A425" s="3">
        <v>316</v>
      </c>
      <c r="B425" s="3">
        <v>370</v>
      </c>
      <c r="C425" s="3">
        <v>2023</v>
      </c>
      <c r="D425" s="3" t="s">
        <v>17</v>
      </c>
      <c r="E425" s="3" t="s">
        <v>273</v>
      </c>
      <c r="F425" s="3">
        <v>1</v>
      </c>
      <c r="G425" s="3">
        <v>14</v>
      </c>
      <c r="H425" s="3">
        <v>5</v>
      </c>
    </row>
    <row r="426" spans="1:15">
      <c r="A426" s="3">
        <v>320</v>
      </c>
      <c r="B426" s="3">
        <v>371</v>
      </c>
      <c r="C426" s="3">
        <v>2023</v>
      </c>
      <c r="D426" s="3" t="s">
        <v>17</v>
      </c>
      <c r="E426" s="3" t="s">
        <v>139</v>
      </c>
      <c r="F426" s="3">
        <v>1</v>
      </c>
      <c r="G426" s="3">
        <v>3</v>
      </c>
    </row>
    <row r="427" spans="1:15">
      <c r="A427" s="3">
        <v>318</v>
      </c>
      <c r="B427" s="3">
        <v>372</v>
      </c>
      <c r="C427" s="3">
        <v>2023</v>
      </c>
      <c r="D427" s="3" t="s">
        <v>32</v>
      </c>
      <c r="E427" s="3" t="s">
        <v>52</v>
      </c>
      <c r="F427" s="3">
        <v>1</v>
      </c>
      <c r="G427" s="3">
        <v>37</v>
      </c>
      <c r="H427" s="3">
        <v>5</v>
      </c>
      <c r="K427" s="3">
        <v>1</v>
      </c>
    </row>
    <row r="428" spans="1:15">
      <c r="A428" s="3">
        <v>319</v>
      </c>
      <c r="B428" s="3">
        <v>373</v>
      </c>
      <c r="C428" s="3">
        <v>2023</v>
      </c>
      <c r="D428" s="3" t="s">
        <v>34</v>
      </c>
      <c r="E428" s="3" t="s">
        <v>106</v>
      </c>
      <c r="F428" s="3">
        <v>1</v>
      </c>
      <c r="G428" s="3">
        <v>5</v>
      </c>
    </row>
    <row r="429" spans="1:15">
      <c r="A429" s="3">
        <v>314</v>
      </c>
      <c r="B429" s="3">
        <v>374</v>
      </c>
      <c r="C429" s="3">
        <v>2023</v>
      </c>
      <c r="D429" s="3" t="s">
        <v>29</v>
      </c>
      <c r="E429" s="3" t="s">
        <v>58</v>
      </c>
      <c r="F429" s="3">
        <v>1</v>
      </c>
      <c r="G429" s="3">
        <v>5</v>
      </c>
      <c r="H429" s="3">
        <v>5</v>
      </c>
    </row>
    <row r="430" spans="1:15">
      <c r="A430" s="3">
        <v>315</v>
      </c>
      <c r="B430" s="3">
        <v>375</v>
      </c>
      <c r="C430" s="3">
        <v>2023</v>
      </c>
      <c r="D430" s="3" t="s">
        <v>29</v>
      </c>
      <c r="E430" s="3" t="s">
        <v>22</v>
      </c>
      <c r="F430" s="3">
        <v>1</v>
      </c>
      <c r="G430" s="3">
        <v>9</v>
      </c>
      <c r="H430" s="3">
        <v>5</v>
      </c>
    </row>
    <row r="431" spans="1:15">
      <c r="A431" s="3">
        <v>317</v>
      </c>
      <c r="B431" s="3">
        <v>376</v>
      </c>
      <c r="C431" s="3">
        <v>2023</v>
      </c>
      <c r="D431" s="3" t="s">
        <v>226</v>
      </c>
      <c r="E431" s="3" t="s">
        <v>226</v>
      </c>
      <c r="F431" s="3">
        <v>22</v>
      </c>
      <c r="G431" s="3">
        <v>47</v>
      </c>
      <c r="H431" s="3">
        <v>4</v>
      </c>
      <c r="M431" s="3">
        <v>2</v>
      </c>
      <c r="N431" s="3">
        <v>2</v>
      </c>
      <c r="O431" s="3" t="s">
        <v>274</v>
      </c>
    </row>
    <row r="432" spans="1:15">
      <c r="C432" s="8" t="s">
        <v>431</v>
      </c>
      <c r="F432" s="3">
        <f>SUBTOTAL(9,F425:F431)</f>
        <v>28</v>
      </c>
      <c r="G432" s="3">
        <f>SUBTOTAL(9,G425:G431)</f>
        <v>120</v>
      </c>
      <c r="H432" s="45">
        <f>SUM(H425:H431)/COUNT(H425:H431)</f>
        <v>4.8</v>
      </c>
      <c r="I432" s="3">
        <f t="shared" ref="I432:N432" si="54">SUBTOTAL(9,I425:I431)</f>
        <v>0</v>
      </c>
      <c r="J432" s="3">
        <f t="shared" si="54"/>
        <v>0</v>
      </c>
      <c r="K432" s="3">
        <f t="shared" si="54"/>
        <v>1</v>
      </c>
      <c r="L432" s="3">
        <f t="shared" si="54"/>
        <v>0</v>
      </c>
      <c r="M432" s="3">
        <f t="shared" si="54"/>
        <v>2</v>
      </c>
      <c r="N432" s="3">
        <f t="shared" si="54"/>
        <v>2</v>
      </c>
    </row>
    <row r="433" spans="1:15">
      <c r="A433" s="3">
        <v>513</v>
      </c>
      <c r="B433" s="3">
        <v>377</v>
      </c>
      <c r="C433" s="3">
        <v>2024</v>
      </c>
      <c r="D433" s="3" t="s">
        <v>17</v>
      </c>
      <c r="E433" s="3" t="s">
        <v>69</v>
      </c>
      <c r="F433" s="3">
        <v>1</v>
      </c>
      <c r="G433" s="3">
        <v>22</v>
      </c>
      <c r="H433" s="3">
        <v>5</v>
      </c>
    </row>
    <row r="434" spans="1:15">
      <c r="A434" s="3">
        <v>512</v>
      </c>
      <c r="B434" s="3">
        <v>378</v>
      </c>
      <c r="C434" s="3">
        <v>2024</v>
      </c>
      <c r="D434" s="3" t="s">
        <v>32</v>
      </c>
      <c r="E434" s="3" t="s">
        <v>69</v>
      </c>
      <c r="F434" s="3">
        <v>1</v>
      </c>
      <c r="G434" s="3">
        <v>5</v>
      </c>
      <c r="H434" s="3">
        <v>4</v>
      </c>
    </row>
    <row r="435" spans="1:15">
      <c r="A435" s="3">
        <v>511</v>
      </c>
      <c r="B435" s="3">
        <v>379</v>
      </c>
      <c r="C435" s="3">
        <v>2024</v>
      </c>
      <c r="D435" s="3" t="s">
        <v>29</v>
      </c>
      <c r="E435" s="3" t="s">
        <v>113</v>
      </c>
      <c r="F435" s="3">
        <v>1</v>
      </c>
      <c r="G435" s="3">
        <v>5</v>
      </c>
      <c r="H435" s="3">
        <v>5</v>
      </c>
    </row>
    <row r="436" spans="1:15">
      <c r="A436" s="3">
        <v>510</v>
      </c>
      <c r="B436" s="3">
        <v>380</v>
      </c>
      <c r="C436" s="3">
        <v>2024</v>
      </c>
      <c r="D436" s="3" t="s">
        <v>226</v>
      </c>
      <c r="E436" s="3" t="s">
        <v>85</v>
      </c>
      <c r="F436" s="3">
        <v>2</v>
      </c>
      <c r="G436" s="3">
        <v>9</v>
      </c>
      <c r="H436" s="3">
        <v>4</v>
      </c>
      <c r="K436" s="3">
        <v>1</v>
      </c>
      <c r="M436" s="3">
        <v>1</v>
      </c>
    </row>
    <row r="437" spans="1:15">
      <c r="A437" s="3">
        <v>509</v>
      </c>
      <c r="B437" s="3">
        <v>381</v>
      </c>
      <c r="C437" s="3">
        <v>2024</v>
      </c>
      <c r="D437" s="3" t="s">
        <v>226</v>
      </c>
      <c r="E437" s="3" t="s">
        <v>226</v>
      </c>
      <c r="F437" s="3">
        <v>15</v>
      </c>
      <c r="G437" s="3">
        <v>30</v>
      </c>
      <c r="H437" s="3">
        <v>3</v>
      </c>
      <c r="K437" s="3">
        <v>2</v>
      </c>
    </row>
    <row r="438" spans="1:15">
      <c r="C438" s="8" t="s">
        <v>432</v>
      </c>
      <c r="F438" s="3">
        <f>SUBTOTAL(9,F433:F437)</f>
        <v>20</v>
      </c>
      <c r="G438" s="3">
        <f>SUBTOTAL(9,G433:G437)</f>
        <v>71</v>
      </c>
      <c r="H438" s="45">
        <f>SUM(H433:H437)/COUNT(H433:H437)</f>
        <v>4.2</v>
      </c>
      <c r="I438" s="3">
        <f t="shared" ref="I438:N438" si="55">SUBTOTAL(9,I433:I437)</f>
        <v>0</v>
      </c>
      <c r="J438" s="3">
        <f t="shared" si="55"/>
        <v>0</v>
      </c>
      <c r="K438" s="3">
        <f t="shared" si="55"/>
        <v>3</v>
      </c>
      <c r="L438" s="3">
        <f t="shared" si="55"/>
        <v>0</v>
      </c>
      <c r="M438" s="3">
        <f t="shared" si="55"/>
        <v>1</v>
      </c>
      <c r="N438" s="3">
        <f t="shared" si="55"/>
        <v>0</v>
      </c>
    </row>
    <row r="439" spans="1:15">
      <c r="A439" s="3">
        <v>92</v>
      </c>
      <c r="B439" s="3">
        <v>382</v>
      </c>
      <c r="C439" s="3">
        <v>2026</v>
      </c>
      <c r="D439" s="3" t="s">
        <v>34</v>
      </c>
      <c r="E439" s="3" t="s">
        <v>106</v>
      </c>
      <c r="F439" s="3">
        <v>1</v>
      </c>
      <c r="G439" s="3">
        <v>5</v>
      </c>
      <c r="H439" s="3">
        <v>4</v>
      </c>
      <c r="O439" s="3" t="s">
        <v>108</v>
      </c>
    </row>
    <row r="440" spans="1:15">
      <c r="A440" s="3">
        <v>93</v>
      </c>
      <c r="B440" s="3">
        <v>383</v>
      </c>
      <c r="C440" s="3">
        <v>2026</v>
      </c>
      <c r="D440" s="3" t="s">
        <v>226</v>
      </c>
      <c r="E440" s="3" t="s">
        <v>104</v>
      </c>
      <c r="F440" s="3">
        <v>12</v>
      </c>
      <c r="G440" s="3">
        <v>84</v>
      </c>
      <c r="O440" s="3" t="s">
        <v>105</v>
      </c>
    </row>
    <row r="441" spans="1:15">
      <c r="C441" s="8" t="s">
        <v>433</v>
      </c>
      <c r="F441" s="3">
        <f>SUBTOTAL(9,F439:F440)</f>
        <v>13</v>
      </c>
      <c r="G441" s="3">
        <f>SUBTOTAL(9,G439:G440)</f>
        <v>89</v>
      </c>
      <c r="H441" s="3">
        <v>4</v>
      </c>
      <c r="I441" s="3">
        <f t="shared" ref="I441:N441" si="56">SUBTOTAL(9,I439:I440)</f>
        <v>0</v>
      </c>
      <c r="J441" s="3">
        <f t="shared" si="56"/>
        <v>0</v>
      </c>
      <c r="K441" s="3">
        <f t="shared" si="56"/>
        <v>0</v>
      </c>
      <c r="L441" s="3">
        <f t="shared" si="56"/>
        <v>0</v>
      </c>
      <c r="M441" s="3">
        <f t="shared" si="56"/>
        <v>0</v>
      </c>
      <c r="N441" s="3">
        <f t="shared" si="56"/>
        <v>0</v>
      </c>
    </row>
    <row r="442" spans="1:15">
      <c r="A442" s="3">
        <v>145</v>
      </c>
      <c r="B442" s="3">
        <v>384</v>
      </c>
      <c r="C442" s="3">
        <v>2027</v>
      </c>
      <c r="D442" s="3" t="s">
        <v>17</v>
      </c>
      <c r="E442" s="3" t="s">
        <v>159</v>
      </c>
      <c r="F442" s="3">
        <v>1</v>
      </c>
      <c r="G442" s="3">
        <v>9</v>
      </c>
      <c r="H442" s="3">
        <v>4</v>
      </c>
      <c r="K442" s="3">
        <v>1</v>
      </c>
      <c r="O442" s="3" t="s">
        <v>160</v>
      </c>
    </row>
    <row r="443" spans="1:15">
      <c r="A443" s="3">
        <v>142</v>
      </c>
      <c r="B443" s="3">
        <v>385</v>
      </c>
      <c r="C443" s="3">
        <v>2027</v>
      </c>
      <c r="D443" s="3" t="s">
        <v>34</v>
      </c>
      <c r="E443" s="3" t="s">
        <v>155</v>
      </c>
      <c r="F443" s="3">
        <v>1</v>
      </c>
      <c r="G443" s="3">
        <v>18</v>
      </c>
      <c r="H443" s="3">
        <v>5</v>
      </c>
      <c r="O443" s="3" t="s">
        <v>156</v>
      </c>
    </row>
    <row r="444" spans="1:15">
      <c r="A444" s="3">
        <v>143</v>
      </c>
      <c r="B444" s="3">
        <v>386</v>
      </c>
      <c r="C444" s="3">
        <v>2027</v>
      </c>
      <c r="D444" s="3" t="s">
        <v>29</v>
      </c>
      <c r="E444" s="3" t="s">
        <v>157</v>
      </c>
      <c r="F444" s="3">
        <v>1</v>
      </c>
      <c r="G444" s="3">
        <v>9</v>
      </c>
      <c r="H444" s="3">
        <v>4</v>
      </c>
    </row>
    <row r="445" spans="1:15">
      <c r="A445" s="3">
        <v>144</v>
      </c>
      <c r="B445" s="3">
        <v>387</v>
      </c>
      <c r="C445" s="3">
        <v>2027</v>
      </c>
      <c r="D445" s="3" t="s">
        <v>29</v>
      </c>
      <c r="E445" s="3" t="s">
        <v>22</v>
      </c>
      <c r="F445" s="3">
        <v>2</v>
      </c>
      <c r="G445" s="3">
        <v>13</v>
      </c>
      <c r="H445" s="3">
        <v>5</v>
      </c>
      <c r="K445" s="3">
        <v>1</v>
      </c>
      <c r="L445" s="3">
        <v>1</v>
      </c>
      <c r="O445" s="3" t="s">
        <v>158</v>
      </c>
    </row>
    <row r="446" spans="1:15">
      <c r="A446" s="3">
        <v>146</v>
      </c>
      <c r="B446" s="3">
        <v>388</v>
      </c>
      <c r="C446" s="3">
        <v>2027</v>
      </c>
      <c r="D446" s="3" t="s">
        <v>226</v>
      </c>
      <c r="E446" s="3" t="s">
        <v>104</v>
      </c>
      <c r="F446" s="3">
        <v>28</v>
      </c>
      <c r="G446" s="3">
        <v>137</v>
      </c>
      <c r="H446" s="3">
        <v>3.5</v>
      </c>
    </row>
    <row r="447" spans="1:15">
      <c r="C447" s="8" t="s">
        <v>434</v>
      </c>
      <c r="F447" s="3">
        <f>SUBTOTAL(9,F442:F446)</f>
        <v>33</v>
      </c>
      <c r="G447" s="3">
        <f>SUBTOTAL(9,G442:G446)</f>
        <v>186</v>
      </c>
      <c r="H447" s="45">
        <f>SUM(H442:H446)/COUNT(H442:H446)</f>
        <v>4.3</v>
      </c>
      <c r="I447" s="3">
        <f t="shared" ref="I447:N447" si="57">SUBTOTAL(9,I442:I446)</f>
        <v>0</v>
      </c>
      <c r="J447" s="3">
        <f t="shared" si="57"/>
        <v>0</v>
      </c>
      <c r="K447" s="3">
        <f t="shared" si="57"/>
        <v>2</v>
      </c>
      <c r="L447" s="3">
        <f t="shared" si="57"/>
        <v>1</v>
      </c>
      <c r="M447" s="3">
        <f t="shared" si="57"/>
        <v>0</v>
      </c>
      <c r="N447" s="3">
        <f t="shared" si="57"/>
        <v>0</v>
      </c>
    </row>
    <row r="448" spans="1:15">
      <c r="A448" s="3">
        <v>517</v>
      </c>
      <c r="B448" s="3">
        <v>389</v>
      </c>
      <c r="C448" s="3">
        <v>2028</v>
      </c>
      <c r="D448" s="3" t="s">
        <v>17</v>
      </c>
      <c r="E448" s="3" t="s">
        <v>69</v>
      </c>
      <c r="F448" s="3">
        <v>1</v>
      </c>
      <c r="G448" s="3">
        <v>14</v>
      </c>
      <c r="H448" s="3">
        <v>4</v>
      </c>
      <c r="L448" s="3">
        <v>1</v>
      </c>
    </row>
    <row r="449" spans="1:15">
      <c r="A449" s="3">
        <v>516</v>
      </c>
      <c r="B449" s="3">
        <v>390</v>
      </c>
      <c r="C449" s="3">
        <v>2028</v>
      </c>
      <c r="D449" s="3" t="s">
        <v>17</v>
      </c>
      <c r="E449" s="3" t="s">
        <v>58</v>
      </c>
      <c r="F449" s="3">
        <v>1</v>
      </c>
      <c r="G449" s="3">
        <v>47</v>
      </c>
      <c r="H449" s="3">
        <v>4</v>
      </c>
      <c r="I449" s="3">
        <v>1</v>
      </c>
      <c r="L449" s="3">
        <v>1</v>
      </c>
    </row>
    <row r="450" spans="1:15">
      <c r="A450" s="3">
        <v>515</v>
      </c>
      <c r="B450" s="3">
        <v>391</v>
      </c>
      <c r="C450" s="3">
        <v>2028</v>
      </c>
      <c r="D450" s="3" t="s">
        <v>40</v>
      </c>
      <c r="E450" s="3" t="s">
        <v>282</v>
      </c>
      <c r="F450" s="3">
        <v>4</v>
      </c>
      <c r="G450" s="3">
        <v>7</v>
      </c>
      <c r="H450" s="3">
        <v>4</v>
      </c>
      <c r="I450" s="3">
        <v>1</v>
      </c>
      <c r="L450" s="3">
        <v>4</v>
      </c>
    </row>
    <row r="451" spans="1:15">
      <c r="A451" s="3">
        <v>514</v>
      </c>
      <c r="B451" s="3">
        <v>392</v>
      </c>
      <c r="C451" s="3">
        <v>2028</v>
      </c>
      <c r="D451" s="3" t="s">
        <v>226</v>
      </c>
      <c r="E451" s="3" t="s">
        <v>226</v>
      </c>
      <c r="F451" s="3">
        <v>13</v>
      </c>
      <c r="G451" s="3">
        <v>28</v>
      </c>
      <c r="H451" s="3">
        <v>3</v>
      </c>
      <c r="L451" s="3">
        <v>13</v>
      </c>
    </row>
    <row r="452" spans="1:15">
      <c r="C452" s="8" t="s">
        <v>435</v>
      </c>
      <c r="F452" s="3">
        <f>SUBTOTAL(9,F448:F451)</f>
        <v>19</v>
      </c>
      <c r="G452" s="3">
        <f>SUBTOTAL(9,G448:G451)</f>
        <v>96</v>
      </c>
      <c r="H452" s="45">
        <f>SUM(H448:H451)/COUNT(H448:H451)</f>
        <v>3.75</v>
      </c>
      <c r="I452" s="3">
        <f t="shared" ref="I452:N452" si="58">SUBTOTAL(9,I448:I451)</f>
        <v>2</v>
      </c>
      <c r="J452" s="3">
        <f t="shared" si="58"/>
        <v>0</v>
      </c>
      <c r="K452" s="3">
        <f t="shared" si="58"/>
        <v>0</v>
      </c>
      <c r="L452" s="3">
        <f t="shared" si="58"/>
        <v>19</v>
      </c>
      <c r="M452" s="3">
        <f t="shared" si="58"/>
        <v>0</v>
      </c>
      <c r="N452" s="3">
        <f t="shared" si="58"/>
        <v>0</v>
      </c>
    </row>
    <row r="453" spans="1:15">
      <c r="A453" s="3">
        <v>448</v>
      </c>
      <c r="B453" s="3">
        <v>393</v>
      </c>
      <c r="C453" s="3">
        <v>2029</v>
      </c>
      <c r="D453" s="3" t="s">
        <v>17</v>
      </c>
      <c r="E453" s="3" t="s">
        <v>77</v>
      </c>
      <c r="F453" s="3">
        <v>1</v>
      </c>
      <c r="G453" s="3">
        <v>18</v>
      </c>
      <c r="H453" s="3">
        <v>4</v>
      </c>
      <c r="I453" s="3">
        <v>1</v>
      </c>
      <c r="L453" s="3">
        <v>1</v>
      </c>
      <c r="O453" s="3" t="s">
        <v>329</v>
      </c>
    </row>
    <row r="454" spans="1:15">
      <c r="A454" s="3">
        <v>450</v>
      </c>
      <c r="B454" s="3">
        <v>394</v>
      </c>
      <c r="C454" s="3">
        <v>2029</v>
      </c>
      <c r="D454" s="3" t="s">
        <v>17</v>
      </c>
      <c r="E454" s="3" t="s">
        <v>77</v>
      </c>
      <c r="F454" s="3">
        <v>1</v>
      </c>
      <c r="G454" s="3">
        <v>8</v>
      </c>
      <c r="H454" s="3">
        <v>4</v>
      </c>
      <c r="L454" s="3">
        <v>1</v>
      </c>
    </row>
    <row r="455" spans="1:15">
      <c r="A455" s="3">
        <v>451</v>
      </c>
      <c r="B455" s="3">
        <v>395</v>
      </c>
      <c r="C455" s="3">
        <v>2029</v>
      </c>
      <c r="D455" s="3" t="s">
        <v>17</v>
      </c>
      <c r="E455" s="3" t="s">
        <v>22</v>
      </c>
      <c r="F455" s="3">
        <v>2</v>
      </c>
      <c r="G455" s="3">
        <v>17</v>
      </c>
      <c r="H455" s="3">
        <v>4</v>
      </c>
      <c r="L455" s="3">
        <v>2</v>
      </c>
    </row>
    <row r="456" spans="1:15">
      <c r="A456" s="3">
        <v>444</v>
      </c>
      <c r="B456" s="3">
        <v>396</v>
      </c>
      <c r="C456" s="3">
        <v>2029</v>
      </c>
      <c r="D456" s="3" t="s">
        <v>32</v>
      </c>
      <c r="E456" s="3" t="s">
        <v>326</v>
      </c>
      <c r="F456" s="3">
        <v>1</v>
      </c>
      <c r="G456" s="3">
        <v>5</v>
      </c>
      <c r="H456" s="3">
        <v>2</v>
      </c>
      <c r="L456" s="3">
        <v>1</v>
      </c>
      <c r="O456" s="3" t="s">
        <v>327</v>
      </c>
    </row>
    <row r="457" spans="1:15">
      <c r="A457" s="3">
        <v>452</v>
      </c>
      <c r="B457" s="3">
        <v>397</v>
      </c>
      <c r="C457" s="3">
        <v>2029</v>
      </c>
      <c r="D457" s="3" t="s">
        <v>32</v>
      </c>
      <c r="E457" s="3" t="s">
        <v>22</v>
      </c>
      <c r="F457" s="3">
        <v>1</v>
      </c>
      <c r="G457" s="3">
        <v>40</v>
      </c>
      <c r="H457" s="3">
        <v>5</v>
      </c>
      <c r="L457" s="3">
        <v>1</v>
      </c>
    </row>
    <row r="458" spans="1:15">
      <c r="A458" s="3">
        <v>455</v>
      </c>
      <c r="B458" s="3">
        <v>398</v>
      </c>
      <c r="C458" s="3">
        <v>2029</v>
      </c>
      <c r="D458" s="3" t="s">
        <v>32</v>
      </c>
      <c r="E458" s="3" t="s">
        <v>113</v>
      </c>
      <c r="F458" s="3">
        <v>1</v>
      </c>
      <c r="G458" s="3">
        <v>13</v>
      </c>
      <c r="H458" s="3">
        <v>4</v>
      </c>
      <c r="L458" s="3">
        <v>1</v>
      </c>
    </row>
    <row r="459" spans="1:15">
      <c r="A459" s="3">
        <v>454</v>
      </c>
      <c r="B459" s="3">
        <v>399</v>
      </c>
      <c r="C459" s="3">
        <v>2029</v>
      </c>
      <c r="D459" s="3" t="s">
        <v>40</v>
      </c>
      <c r="E459" s="3" t="s">
        <v>244</v>
      </c>
      <c r="F459" s="3">
        <v>1</v>
      </c>
      <c r="G459" s="3">
        <v>3</v>
      </c>
      <c r="H459" s="3">
        <v>4</v>
      </c>
      <c r="L459" s="3">
        <v>1</v>
      </c>
    </row>
    <row r="460" spans="1:15">
      <c r="A460" s="3">
        <v>457</v>
      </c>
      <c r="B460" s="3">
        <v>400</v>
      </c>
      <c r="C460" s="3">
        <v>2029</v>
      </c>
      <c r="D460" s="3" t="s">
        <v>40</v>
      </c>
      <c r="E460" s="3" t="s">
        <v>85</v>
      </c>
      <c r="F460" s="3">
        <v>1</v>
      </c>
      <c r="G460" s="3">
        <v>9</v>
      </c>
      <c r="H460" s="3">
        <v>4</v>
      </c>
      <c r="L460" s="3">
        <v>1</v>
      </c>
    </row>
    <row r="461" spans="1:15">
      <c r="A461" s="3">
        <v>445</v>
      </c>
      <c r="B461" s="3">
        <v>401</v>
      </c>
      <c r="C461" s="3">
        <v>2029</v>
      </c>
      <c r="D461" s="3" t="s">
        <v>29</v>
      </c>
      <c r="E461" s="3" t="s">
        <v>71</v>
      </c>
      <c r="F461" s="3">
        <v>2</v>
      </c>
      <c r="G461" s="3">
        <v>29</v>
      </c>
      <c r="H461" s="3">
        <v>4</v>
      </c>
      <c r="L461" s="3">
        <v>2</v>
      </c>
    </row>
    <row r="462" spans="1:15">
      <c r="A462" s="3">
        <v>449</v>
      </c>
      <c r="B462" s="3">
        <v>402</v>
      </c>
      <c r="C462" s="3">
        <v>2029</v>
      </c>
      <c r="D462" s="3" t="s">
        <v>29</v>
      </c>
      <c r="E462" s="3" t="s">
        <v>71</v>
      </c>
      <c r="F462" s="3">
        <v>1</v>
      </c>
      <c r="G462" s="3">
        <v>13</v>
      </c>
      <c r="H462" s="3">
        <v>4</v>
      </c>
      <c r="L462" s="3">
        <v>1</v>
      </c>
    </row>
    <row r="463" spans="1:15">
      <c r="A463" s="3">
        <v>453</v>
      </c>
      <c r="B463" s="3">
        <v>403</v>
      </c>
      <c r="C463" s="3">
        <v>2029</v>
      </c>
      <c r="D463" s="3" t="s">
        <v>29</v>
      </c>
      <c r="E463" s="3" t="s">
        <v>71</v>
      </c>
      <c r="F463" s="3">
        <v>1</v>
      </c>
      <c r="G463" s="3">
        <v>17</v>
      </c>
      <c r="H463" s="3">
        <v>4</v>
      </c>
      <c r="L463" s="3">
        <v>1</v>
      </c>
      <c r="O463" s="3" t="s">
        <v>330</v>
      </c>
    </row>
    <row r="464" spans="1:15">
      <c r="A464" s="3">
        <v>456</v>
      </c>
      <c r="B464" s="3">
        <v>404</v>
      </c>
      <c r="C464" s="3">
        <v>2029</v>
      </c>
      <c r="D464" s="3" t="s">
        <v>29</v>
      </c>
      <c r="E464" s="3" t="s">
        <v>22</v>
      </c>
      <c r="F464" s="3">
        <v>1</v>
      </c>
      <c r="G464" s="3">
        <v>4</v>
      </c>
      <c r="H464" s="3">
        <v>4</v>
      </c>
      <c r="L464" s="3">
        <v>1</v>
      </c>
    </row>
    <row r="465" spans="1:15">
      <c r="A465" s="3">
        <v>447</v>
      </c>
      <c r="B465" s="3">
        <v>405</v>
      </c>
      <c r="C465" s="3">
        <v>2029</v>
      </c>
      <c r="D465" s="3" t="s">
        <v>29</v>
      </c>
      <c r="E465" s="3" t="s">
        <v>20</v>
      </c>
      <c r="F465" s="3">
        <v>1</v>
      </c>
      <c r="G465" s="3">
        <v>5</v>
      </c>
      <c r="L465" s="3">
        <v>1</v>
      </c>
    </row>
    <row r="466" spans="1:15">
      <c r="A466" s="3">
        <v>446</v>
      </c>
      <c r="B466" s="3">
        <v>406</v>
      </c>
      <c r="C466" s="3">
        <v>2029</v>
      </c>
      <c r="D466" s="3" t="s">
        <v>226</v>
      </c>
      <c r="E466" s="3" t="s">
        <v>226</v>
      </c>
      <c r="F466" s="3">
        <v>24</v>
      </c>
      <c r="G466" s="3">
        <v>26</v>
      </c>
      <c r="H466" s="3">
        <v>2</v>
      </c>
      <c r="J466" s="3">
        <v>1</v>
      </c>
      <c r="L466" s="3">
        <v>24</v>
      </c>
      <c r="O466" s="3" t="s">
        <v>328</v>
      </c>
    </row>
    <row r="467" spans="1:15">
      <c r="C467" s="8" t="s">
        <v>436</v>
      </c>
      <c r="F467" s="3">
        <f>SUBTOTAL(9,F453:F466)</f>
        <v>39</v>
      </c>
      <c r="G467" s="3">
        <f>SUBTOTAL(9,G453:G466)</f>
        <v>207</v>
      </c>
      <c r="H467" s="45">
        <f>SUM(H453:H466)/COUNT(H453:H466)</f>
        <v>3.7692307692307692</v>
      </c>
      <c r="I467" s="3">
        <f t="shared" ref="I467:N467" si="59">SUBTOTAL(9,I453:I466)</f>
        <v>1</v>
      </c>
      <c r="J467" s="3">
        <f t="shared" si="59"/>
        <v>1</v>
      </c>
      <c r="K467" s="3">
        <f t="shared" si="59"/>
        <v>0</v>
      </c>
      <c r="L467" s="3">
        <f t="shared" si="59"/>
        <v>39</v>
      </c>
      <c r="M467" s="3">
        <f t="shared" si="59"/>
        <v>0</v>
      </c>
      <c r="N467" s="3">
        <f t="shared" si="59"/>
        <v>0</v>
      </c>
    </row>
    <row r="468" spans="1:15">
      <c r="A468" s="3">
        <v>532</v>
      </c>
      <c r="B468" s="3">
        <v>407</v>
      </c>
      <c r="C468" s="3">
        <v>2030</v>
      </c>
      <c r="D468" s="3" t="s">
        <v>142</v>
      </c>
      <c r="E468" s="3" t="s">
        <v>20</v>
      </c>
      <c r="F468" s="3">
        <v>1</v>
      </c>
      <c r="G468" s="3">
        <v>20</v>
      </c>
      <c r="H468" s="3">
        <v>3</v>
      </c>
      <c r="L468" s="3">
        <v>1</v>
      </c>
    </row>
    <row r="469" spans="1:15">
      <c r="A469" s="3">
        <v>531</v>
      </c>
      <c r="B469" s="3">
        <v>408</v>
      </c>
      <c r="C469" s="3">
        <v>2030</v>
      </c>
      <c r="D469" s="3" t="s">
        <v>34</v>
      </c>
      <c r="E469" s="3" t="s">
        <v>36</v>
      </c>
      <c r="F469" s="3">
        <v>1</v>
      </c>
      <c r="G469" s="3">
        <v>7</v>
      </c>
      <c r="H469" s="3">
        <v>4</v>
      </c>
      <c r="L469" s="3">
        <v>1</v>
      </c>
    </row>
    <row r="470" spans="1:15">
      <c r="A470" s="3">
        <v>530</v>
      </c>
      <c r="B470" s="3">
        <v>409</v>
      </c>
      <c r="C470" s="3">
        <v>2030</v>
      </c>
      <c r="D470" s="3" t="s">
        <v>29</v>
      </c>
      <c r="E470" s="3" t="s">
        <v>71</v>
      </c>
      <c r="F470" s="3">
        <v>1</v>
      </c>
      <c r="G470" s="3">
        <v>5</v>
      </c>
      <c r="H470" s="3">
        <v>4</v>
      </c>
      <c r="L470" s="3">
        <v>1</v>
      </c>
    </row>
    <row r="471" spans="1:15">
      <c r="A471" s="3">
        <v>529</v>
      </c>
      <c r="B471" s="3">
        <v>410</v>
      </c>
      <c r="C471" s="3">
        <v>2030</v>
      </c>
      <c r="D471" s="3" t="s">
        <v>29</v>
      </c>
      <c r="E471" s="3" t="s">
        <v>86</v>
      </c>
      <c r="F471" s="3">
        <v>1</v>
      </c>
      <c r="G471" s="3">
        <v>4</v>
      </c>
      <c r="H471" s="3">
        <v>4</v>
      </c>
      <c r="L471" s="3">
        <v>1</v>
      </c>
    </row>
    <row r="472" spans="1:15">
      <c r="A472" s="3">
        <v>528</v>
      </c>
      <c r="B472" s="3">
        <v>411</v>
      </c>
      <c r="C472" s="3">
        <v>2030</v>
      </c>
      <c r="D472" s="3" t="s">
        <v>226</v>
      </c>
      <c r="E472" s="3" t="s">
        <v>226</v>
      </c>
      <c r="F472" s="3">
        <v>8</v>
      </c>
      <c r="G472" s="3">
        <v>19</v>
      </c>
      <c r="H472" s="3">
        <v>3</v>
      </c>
      <c r="L472" s="3">
        <v>8</v>
      </c>
    </row>
    <row r="473" spans="1:15">
      <c r="C473" s="8" t="s">
        <v>437</v>
      </c>
      <c r="F473" s="3">
        <f>SUBTOTAL(9,F468:F472)</f>
        <v>12</v>
      </c>
      <c r="G473" s="3">
        <f>SUBTOTAL(9,G468:G472)</f>
        <v>55</v>
      </c>
      <c r="H473" s="45">
        <f>SUM(H468:H472)/COUNT(H468:H472)</f>
        <v>3.6</v>
      </c>
      <c r="I473" s="3">
        <f t="shared" ref="I473:N473" si="60">SUBTOTAL(9,I468:I472)</f>
        <v>0</v>
      </c>
      <c r="J473" s="3">
        <f t="shared" si="60"/>
        <v>0</v>
      </c>
      <c r="K473" s="3">
        <f t="shared" si="60"/>
        <v>0</v>
      </c>
      <c r="L473" s="3">
        <f t="shared" si="60"/>
        <v>12</v>
      </c>
      <c r="M473" s="3">
        <f t="shared" si="60"/>
        <v>0</v>
      </c>
      <c r="N473" s="3">
        <f t="shared" si="60"/>
        <v>0</v>
      </c>
    </row>
    <row r="474" spans="1:15">
      <c r="A474" s="3">
        <v>526</v>
      </c>
      <c r="B474" s="3">
        <v>412</v>
      </c>
      <c r="C474" s="3">
        <v>2031</v>
      </c>
      <c r="D474" s="3" t="s">
        <v>29</v>
      </c>
      <c r="E474" s="3" t="s">
        <v>71</v>
      </c>
      <c r="F474" s="3">
        <v>1</v>
      </c>
      <c r="G474" s="3">
        <v>14</v>
      </c>
      <c r="H474" s="3">
        <v>5</v>
      </c>
      <c r="I474" s="3">
        <v>1</v>
      </c>
    </row>
    <row r="475" spans="1:15">
      <c r="A475" s="3">
        <v>527</v>
      </c>
      <c r="B475" s="3">
        <v>413</v>
      </c>
      <c r="C475" s="3">
        <v>2031</v>
      </c>
      <c r="D475" s="3" t="s">
        <v>226</v>
      </c>
      <c r="E475" s="3" t="s">
        <v>226</v>
      </c>
      <c r="F475" s="3">
        <v>10</v>
      </c>
      <c r="G475" s="3">
        <v>13</v>
      </c>
      <c r="H475" s="3">
        <v>4</v>
      </c>
      <c r="I475" s="3">
        <v>4</v>
      </c>
      <c r="K475" s="3">
        <v>1</v>
      </c>
    </row>
    <row r="476" spans="1:15">
      <c r="C476" s="8" t="s">
        <v>438</v>
      </c>
      <c r="F476" s="3">
        <f>SUBTOTAL(9,F474:F475)</f>
        <v>11</v>
      </c>
      <c r="G476" s="3">
        <f>SUBTOTAL(9,G474:G475)</f>
        <v>27</v>
      </c>
      <c r="H476" s="3">
        <v>4.5</v>
      </c>
      <c r="I476" s="3">
        <f t="shared" ref="I476:N476" si="61">SUBTOTAL(9,I474:I475)</f>
        <v>5</v>
      </c>
      <c r="J476" s="3">
        <f t="shared" si="61"/>
        <v>0</v>
      </c>
      <c r="K476" s="3">
        <f t="shared" si="61"/>
        <v>1</v>
      </c>
      <c r="L476" s="3">
        <f t="shared" si="61"/>
        <v>0</v>
      </c>
      <c r="M476" s="3">
        <f t="shared" si="61"/>
        <v>0</v>
      </c>
      <c r="N476" s="3">
        <f t="shared" si="61"/>
        <v>0</v>
      </c>
    </row>
    <row r="477" spans="1:15">
      <c r="A477" s="3">
        <v>496</v>
      </c>
      <c r="B477" s="3">
        <v>414</v>
      </c>
      <c r="C477" s="3">
        <v>2032</v>
      </c>
      <c r="D477" s="3" t="s">
        <v>17</v>
      </c>
      <c r="E477" s="3" t="s">
        <v>20</v>
      </c>
      <c r="F477" s="3">
        <v>1</v>
      </c>
      <c r="G477" s="3">
        <v>15</v>
      </c>
      <c r="H477" s="3">
        <v>5</v>
      </c>
      <c r="L477" s="3">
        <v>1</v>
      </c>
    </row>
    <row r="478" spans="1:15">
      <c r="A478" s="3">
        <v>495</v>
      </c>
      <c r="B478" s="3">
        <v>415</v>
      </c>
      <c r="C478" s="3">
        <v>2032</v>
      </c>
      <c r="D478" s="3" t="s">
        <v>32</v>
      </c>
      <c r="E478" s="3" t="s">
        <v>113</v>
      </c>
      <c r="F478" s="3">
        <v>3</v>
      </c>
      <c r="G478" s="3">
        <v>39</v>
      </c>
      <c r="H478" s="3">
        <v>4</v>
      </c>
      <c r="I478" s="3">
        <v>1</v>
      </c>
      <c r="L478" s="3">
        <v>3</v>
      </c>
    </row>
    <row r="479" spans="1:15">
      <c r="A479" s="3">
        <v>498</v>
      </c>
      <c r="B479" s="3">
        <v>416</v>
      </c>
      <c r="C479" s="3">
        <v>2032</v>
      </c>
      <c r="D479" s="3" t="s">
        <v>29</v>
      </c>
      <c r="E479" s="3" t="s">
        <v>232</v>
      </c>
      <c r="F479" s="3">
        <v>3</v>
      </c>
      <c r="G479" s="3">
        <v>15</v>
      </c>
      <c r="H479" s="3">
        <v>4</v>
      </c>
      <c r="L479" s="3">
        <v>3</v>
      </c>
      <c r="M479" s="3">
        <v>1</v>
      </c>
      <c r="O479" s="3" t="s">
        <v>358</v>
      </c>
    </row>
    <row r="480" spans="1:15">
      <c r="A480" s="3">
        <v>497</v>
      </c>
      <c r="B480" s="3">
        <v>417</v>
      </c>
      <c r="C480" s="3">
        <v>2032</v>
      </c>
      <c r="D480" s="3" t="s">
        <v>29</v>
      </c>
      <c r="E480" s="3" t="s">
        <v>20</v>
      </c>
      <c r="F480" s="3">
        <v>1</v>
      </c>
      <c r="G480" s="3">
        <v>6</v>
      </c>
      <c r="H480" s="3">
        <v>4</v>
      </c>
      <c r="L480" s="3">
        <v>1</v>
      </c>
    </row>
    <row r="481" spans="1:15">
      <c r="A481" s="3">
        <v>499</v>
      </c>
      <c r="B481" s="3">
        <v>418</v>
      </c>
      <c r="C481" s="3">
        <v>2032</v>
      </c>
      <c r="D481" s="3" t="s">
        <v>226</v>
      </c>
      <c r="E481" s="3" t="s">
        <v>226</v>
      </c>
      <c r="F481" s="3">
        <v>6</v>
      </c>
      <c r="G481" s="3">
        <v>15</v>
      </c>
      <c r="H481" s="3">
        <v>4</v>
      </c>
      <c r="L481" s="3">
        <v>6</v>
      </c>
    </row>
    <row r="482" spans="1:15">
      <c r="C482" s="8" t="s">
        <v>439</v>
      </c>
      <c r="F482" s="3">
        <f>SUBTOTAL(9,F477:F481)</f>
        <v>14</v>
      </c>
      <c r="G482" s="3">
        <f>SUBTOTAL(9,G477:G481)</f>
        <v>90</v>
      </c>
      <c r="H482" s="45">
        <f>SUM(H477:H481)/COUNT(H477:H481)</f>
        <v>4.2</v>
      </c>
      <c r="I482" s="3">
        <f t="shared" ref="I482:N482" si="62">SUBTOTAL(9,I477:I481)</f>
        <v>1</v>
      </c>
      <c r="J482" s="3">
        <f t="shared" si="62"/>
        <v>0</v>
      </c>
      <c r="K482" s="3">
        <f t="shared" si="62"/>
        <v>0</v>
      </c>
      <c r="L482" s="3">
        <f t="shared" si="62"/>
        <v>14</v>
      </c>
      <c r="M482" s="3">
        <f t="shared" si="62"/>
        <v>1</v>
      </c>
      <c r="N482" s="3">
        <f t="shared" si="62"/>
        <v>0</v>
      </c>
    </row>
    <row r="483" spans="1:15">
      <c r="A483" s="3">
        <v>539</v>
      </c>
      <c r="B483" s="3">
        <v>419</v>
      </c>
      <c r="C483" s="3">
        <v>2033</v>
      </c>
      <c r="D483" s="3" t="s">
        <v>15</v>
      </c>
      <c r="E483" s="3" t="s">
        <v>206</v>
      </c>
      <c r="F483" s="3">
        <v>1</v>
      </c>
      <c r="G483" s="3" t="s">
        <v>372</v>
      </c>
      <c r="O483" s="3" t="s">
        <v>202</v>
      </c>
    </row>
    <row r="484" spans="1:15">
      <c r="A484" s="3">
        <v>536</v>
      </c>
      <c r="B484" s="3">
        <v>420</v>
      </c>
      <c r="C484" s="3">
        <v>2033</v>
      </c>
      <c r="D484" s="3" t="s">
        <v>17</v>
      </c>
      <c r="E484" s="3" t="s">
        <v>20</v>
      </c>
      <c r="F484" s="3">
        <v>1</v>
      </c>
      <c r="G484" s="3">
        <v>1</v>
      </c>
      <c r="O484" s="3" t="s">
        <v>369</v>
      </c>
    </row>
    <row r="485" spans="1:15">
      <c r="A485" s="3">
        <v>538</v>
      </c>
      <c r="B485" s="3">
        <v>421</v>
      </c>
      <c r="C485" s="3">
        <v>2033</v>
      </c>
      <c r="D485" s="3" t="s">
        <v>32</v>
      </c>
      <c r="E485" s="3" t="s">
        <v>202</v>
      </c>
      <c r="F485" s="3">
        <v>1</v>
      </c>
      <c r="G485" s="3">
        <v>14</v>
      </c>
      <c r="H485" s="3">
        <v>5</v>
      </c>
      <c r="L485" s="3">
        <v>1</v>
      </c>
      <c r="O485" s="3" t="s">
        <v>371</v>
      </c>
    </row>
    <row r="486" spans="1:15">
      <c r="A486" s="3">
        <v>537</v>
      </c>
      <c r="B486" s="3">
        <v>422</v>
      </c>
      <c r="C486" s="3">
        <v>2033</v>
      </c>
      <c r="D486" s="3" t="s">
        <v>32</v>
      </c>
      <c r="E486" s="3" t="s">
        <v>85</v>
      </c>
      <c r="F486" s="3">
        <v>2</v>
      </c>
      <c r="G486" s="3">
        <v>12</v>
      </c>
      <c r="H486" s="3">
        <v>5</v>
      </c>
      <c r="I486" s="3">
        <v>2</v>
      </c>
      <c r="O486" s="3" t="s">
        <v>370</v>
      </c>
    </row>
    <row r="487" spans="1:15">
      <c r="A487" s="3">
        <v>535</v>
      </c>
      <c r="B487" s="3">
        <v>423</v>
      </c>
      <c r="C487" s="3">
        <v>2033</v>
      </c>
      <c r="D487" s="3" t="s">
        <v>40</v>
      </c>
      <c r="E487" s="3" t="s">
        <v>85</v>
      </c>
      <c r="F487" s="3">
        <v>1</v>
      </c>
      <c r="G487" s="3">
        <v>1</v>
      </c>
      <c r="H487" s="3">
        <v>4</v>
      </c>
    </row>
    <row r="488" spans="1:15">
      <c r="A488" s="3">
        <v>540</v>
      </c>
      <c r="B488" s="3">
        <v>424</v>
      </c>
      <c r="C488" s="3">
        <v>2033</v>
      </c>
      <c r="D488" s="3" t="s">
        <v>226</v>
      </c>
      <c r="E488" s="3" t="s">
        <v>226</v>
      </c>
      <c r="F488" s="3">
        <v>14</v>
      </c>
      <c r="G488" s="3">
        <v>16</v>
      </c>
      <c r="H488" s="3">
        <v>4</v>
      </c>
      <c r="K488" s="3">
        <v>1</v>
      </c>
    </row>
    <row r="489" spans="1:15">
      <c r="C489" s="8" t="s">
        <v>440</v>
      </c>
      <c r="F489" s="3">
        <f>SUBTOTAL(9,F483:F488)</f>
        <v>20</v>
      </c>
      <c r="G489" s="3">
        <f>SUBTOTAL(9,G483:G488)</f>
        <v>44</v>
      </c>
      <c r="H489" s="45">
        <f>SUM(H484:H488)/COUNT(H484:H488)</f>
        <v>4.5</v>
      </c>
      <c r="I489" s="3">
        <f t="shared" ref="I489:N489" si="63">SUBTOTAL(9,I483:I488)</f>
        <v>2</v>
      </c>
      <c r="J489" s="3">
        <f t="shared" si="63"/>
        <v>0</v>
      </c>
      <c r="K489" s="3">
        <f t="shared" si="63"/>
        <v>1</v>
      </c>
      <c r="L489" s="3">
        <f t="shared" si="63"/>
        <v>1</v>
      </c>
      <c r="M489" s="3">
        <f t="shared" si="63"/>
        <v>0</v>
      </c>
      <c r="N489" s="3">
        <f t="shared" si="63"/>
        <v>0</v>
      </c>
    </row>
    <row r="490" spans="1:15">
      <c r="A490" s="3">
        <v>282</v>
      </c>
      <c r="B490" s="3">
        <v>425</v>
      </c>
      <c r="C490" s="3">
        <v>2034</v>
      </c>
      <c r="D490" s="3" t="s">
        <v>17</v>
      </c>
      <c r="E490" s="3" t="s">
        <v>90</v>
      </c>
      <c r="F490" s="3">
        <v>1</v>
      </c>
      <c r="G490" s="3">
        <v>11</v>
      </c>
      <c r="H490" s="3">
        <v>5</v>
      </c>
    </row>
    <row r="491" spans="1:15">
      <c r="A491" s="3">
        <v>283</v>
      </c>
      <c r="B491" s="3">
        <v>426</v>
      </c>
      <c r="C491" s="3">
        <v>2034</v>
      </c>
      <c r="D491" s="3" t="s">
        <v>219</v>
      </c>
      <c r="E491" s="3" t="s">
        <v>259</v>
      </c>
      <c r="F491" s="3">
        <v>1</v>
      </c>
      <c r="G491" s="3">
        <v>11</v>
      </c>
      <c r="H491" s="3">
        <v>5</v>
      </c>
      <c r="O491" s="3" t="s">
        <v>258</v>
      </c>
    </row>
    <row r="492" spans="1:15">
      <c r="A492" s="3">
        <v>284</v>
      </c>
      <c r="B492" s="3">
        <v>427</v>
      </c>
      <c r="C492" s="3">
        <v>2034</v>
      </c>
      <c r="D492" s="3" t="s">
        <v>226</v>
      </c>
      <c r="E492" s="3" t="s">
        <v>226</v>
      </c>
      <c r="F492" s="3">
        <v>20</v>
      </c>
      <c r="G492" s="3">
        <v>31</v>
      </c>
      <c r="K492" s="3">
        <v>2</v>
      </c>
    </row>
    <row r="493" spans="1:15">
      <c r="C493" s="8" t="s">
        <v>441</v>
      </c>
      <c r="F493" s="3">
        <f>SUBTOTAL(9,F490:F492)</f>
        <v>22</v>
      </c>
      <c r="G493" s="3">
        <f>SUBTOTAL(9,G490:G492)</f>
        <v>53</v>
      </c>
      <c r="H493" s="3">
        <v>5</v>
      </c>
      <c r="I493" s="3">
        <f t="shared" ref="I493:N493" si="64">SUBTOTAL(9,I490:I492)</f>
        <v>0</v>
      </c>
      <c r="J493" s="3">
        <f t="shared" si="64"/>
        <v>0</v>
      </c>
      <c r="K493" s="3">
        <f t="shared" si="64"/>
        <v>2</v>
      </c>
      <c r="L493" s="3">
        <f t="shared" si="64"/>
        <v>0</v>
      </c>
      <c r="M493" s="3">
        <f t="shared" si="64"/>
        <v>0</v>
      </c>
      <c r="N493" s="3">
        <f t="shared" si="64"/>
        <v>0</v>
      </c>
    </row>
    <row r="494" spans="1:15">
      <c r="A494" s="3">
        <v>476</v>
      </c>
      <c r="B494" s="3">
        <v>428</v>
      </c>
      <c r="C494" s="3">
        <v>2035</v>
      </c>
      <c r="D494" s="3" t="s">
        <v>40</v>
      </c>
      <c r="E494" s="3" t="s">
        <v>52</v>
      </c>
      <c r="F494" s="3">
        <v>1</v>
      </c>
      <c r="G494" s="3">
        <v>3</v>
      </c>
      <c r="H494" s="3">
        <v>5</v>
      </c>
      <c r="O494" s="3" t="s">
        <v>348</v>
      </c>
    </row>
    <row r="495" spans="1:15">
      <c r="A495" s="3">
        <v>477</v>
      </c>
      <c r="B495" s="3">
        <v>429</v>
      </c>
      <c r="C495" s="3">
        <v>2035</v>
      </c>
      <c r="D495" s="3" t="s">
        <v>40</v>
      </c>
      <c r="E495" s="3" t="s">
        <v>202</v>
      </c>
      <c r="F495" s="3">
        <v>2</v>
      </c>
      <c r="G495" s="3">
        <v>3</v>
      </c>
      <c r="H495" s="3">
        <v>5</v>
      </c>
    </row>
    <row r="496" spans="1:15">
      <c r="A496" s="3">
        <v>475</v>
      </c>
      <c r="B496" s="3">
        <v>430</v>
      </c>
      <c r="C496" s="3">
        <v>2035</v>
      </c>
      <c r="D496" s="3" t="s">
        <v>29</v>
      </c>
      <c r="E496" s="3" t="s">
        <v>30</v>
      </c>
      <c r="F496" s="3">
        <v>1</v>
      </c>
      <c r="G496" s="3">
        <v>6</v>
      </c>
      <c r="H496" s="3">
        <v>4</v>
      </c>
      <c r="L496" s="3">
        <v>1</v>
      </c>
      <c r="O496" s="3" t="s">
        <v>347</v>
      </c>
    </row>
    <row r="497" spans="1:15">
      <c r="A497" s="3">
        <v>474</v>
      </c>
      <c r="B497" s="3">
        <v>431</v>
      </c>
      <c r="C497" s="3">
        <v>2035</v>
      </c>
      <c r="D497" s="3" t="s">
        <v>29</v>
      </c>
      <c r="E497" s="3" t="s">
        <v>22</v>
      </c>
      <c r="F497" s="3">
        <v>1</v>
      </c>
      <c r="G497" s="3">
        <v>11</v>
      </c>
      <c r="H497" s="3">
        <v>5</v>
      </c>
      <c r="I497" s="3">
        <v>1</v>
      </c>
      <c r="M497" s="3">
        <v>1</v>
      </c>
      <c r="O497" s="3" t="s">
        <v>346</v>
      </c>
    </row>
    <row r="498" spans="1:15">
      <c r="A498" s="3">
        <v>479</v>
      </c>
      <c r="B498" s="3">
        <v>432</v>
      </c>
      <c r="C498" s="3">
        <v>2035</v>
      </c>
      <c r="D498" s="3" t="s">
        <v>29</v>
      </c>
      <c r="E498" s="3" t="s">
        <v>20</v>
      </c>
      <c r="F498" s="3">
        <v>2</v>
      </c>
      <c r="G498" s="3">
        <v>2</v>
      </c>
      <c r="O498" s="3" t="s">
        <v>349</v>
      </c>
    </row>
    <row r="499" spans="1:15">
      <c r="A499" s="3">
        <v>478</v>
      </c>
      <c r="B499" s="3">
        <v>433</v>
      </c>
      <c r="C499" s="3">
        <v>2035</v>
      </c>
      <c r="D499" s="3" t="s">
        <v>226</v>
      </c>
      <c r="E499" s="3" t="s">
        <v>226</v>
      </c>
      <c r="F499" s="3">
        <v>6</v>
      </c>
      <c r="G499" s="3">
        <v>8</v>
      </c>
      <c r="H499" s="3">
        <v>4</v>
      </c>
    </row>
    <row r="500" spans="1:15">
      <c r="C500" s="8" t="s">
        <v>442</v>
      </c>
      <c r="F500" s="3">
        <f>SUBTOTAL(9,F494:F499)</f>
        <v>13</v>
      </c>
      <c r="G500" s="3">
        <f>SUBTOTAL(9,G494:G499)</f>
        <v>33</v>
      </c>
      <c r="H500" s="45">
        <f>SUM(H494:H499)/COUNT(H494:H499)</f>
        <v>4.5999999999999996</v>
      </c>
      <c r="I500" s="3">
        <f t="shared" ref="I500:N500" si="65">SUBTOTAL(9,I494:I499)</f>
        <v>1</v>
      </c>
      <c r="J500" s="3">
        <f t="shared" si="65"/>
        <v>0</v>
      </c>
      <c r="K500" s="3">
        <f t="shared" si="65"/>
        <v>0</v>
      </c>
      <c r="L500" s="3">
        <f t="shared" si="65"/>
        <v>1</v>
      </c>
      <c r="M500" s="3">
        <f t="shared" si="65"/>
        <v>1</v>
      </c>
      <c r="N500" s="3">
        <f t="shared" si="65"/>
        <v>0</v>
      </c>
    </row>
    <row r="501" spans="1:15">
      <c r="A501" s="3">
        <v>432</v>
      </c>
      <c r="B501" s="3">
        <v>434</v>
      </c>
      <c r="C501" s="3">
        <v>2036</v>
      </c>
      <c r="D501" s="3" t="s">
        <v>17</v>
      </c>
      <c r="E501" s="3" t="s">
        <v>69</v>
      </c>
      <c r="F501" s="3">
        <v>1</v>
      </c>
      <c r="G501" s="3">
        <v>31</v>
      </c>
      <c r="H501" s="3">
        <v>5</v>
      </c>
      <c r="I501" s="3">
        <v>1</v>
      </c>
      <c r="K501" s="3">
        <v>1</v>
      </c>
      <c r="O501" s="3" t="s">
        <v>321</v>
      </c>
    </row>
    <row r="502" spans="1:15">
      <c r="A502" s="3">
        <v>435</v>
      </c>
      <c r="B502" s="3">
        <v>435</v>
      </c>
      <c r="C502" s="3">
        <v>2036</v>
      </c>
      <c r="D502" s="3" t="s">
        <v>25</v>
      </c>
      <c r="E502" s="3" t="s">
        <v>58</v>
      </c>
      <c r="F502" s="3">
        <v>1</v>
      </c>
      <c r="G502" s="3">
        <v>7</v>
      </c>
      <c r="H502" s="3">
        <v>5</v>
      </c>
    </row>
    <row r="503" spans="1:15">
      <c r="A503" s="3">
        <v>437</v>
      </c>
      <c r="B503" s="3">
        <v>436</v>
      </c>
      <c r="C503" s="3">
        <v>2036</v>
      </c>
      <c r="D503" s="3" t="s">
        <v>40</v>
      </c>
      <c r="E503" s="3" t="s">
        <v>85</v>
      </c>
      <c r="F503" s="3">
        <v>5</v>
      </c>
      <c r="G503" s="3">
        <v>11</v>
      </c>
      <c r="H503" s="3">
        <v>4</v>
      </c>
      <c r="I503" s="3">
        <v>1</v>
      </c>
      <c r="O503" s="3" t="s">
        <v>324</v>
      </c>
    </row>
    <row r="504" spans="1:15">
      <c r="A504" s="3">
        <v>436</v>
      </c>
      <c r="B504" s="3">
        <v>437</v>
      </c>
      <c r="C504" s="3">
        <v>2036</v>
      </c>
      <c r="D504" s="3" t="s">
        <v>40</v>
      </c>
      <c r="E504" s="3" t="s">
        <v>58</v>
      </c>
      <c r="F504" s="3">
        <v>1</v>
      </c>
      <c r="G504" s="3">
        <v>12</v>
      </c>
      <c r="H504" s="3">
        <v>5</v>
      </c>
      <c r="K504" s="3">
        <v>1</v>
      </c>
      <c r="O504" s="3" t="s">
        <v>323</v>
      </c>
    </row>
    <row r="505" spans="1:15">
      <c r="A505" s="3">
        <v>433</v>
      </c>
      <c r="B505" s="3">
        <v>438</v>
      </c>
      <c r="C505" s="3">
        <v>2036</v>
      </c>
      <c r="D505" s="3" t="s">
        <v>34</v>
      </c>
      <c r="E505" s="3" t="s">
        <v>22</v>
      </c>
      <c r="F505" s="3">
        <v>1</v>
      </c>
      <c r="G505" s="3">
        <v>18</v>
      </c>
      <c r="H505" s="3">
        <v>5</v>
      </c>
      <c r="I505" s="3">
        <v>1</v>
      </c>
      <c r="O505" s="3" t="s">
        <v>322</v>
      </c>
    </row>
    <row r="506" spans="1:15">
      <c r="A506" s="3">
        <v>434</v>
      </c>
      <c r="B506" s="3">
        <v>439</v>
      </c>
      <c r="C506" s="3">
        <v>2036</v>
      </c>
      <c r="D506" s="3" t="s">
        <v>29</v>
      </c>
      <c r="E506" s="3" t="s">
        <v>71</v>
      </c>
      <c r="F506" s="3">
        <v>1</v>
      </c>
      <c r="G506" s="3">
        <v>12</v>
      </c>
      <c r="H506" s="3">
        <v>5</v>
      </c>
      <c r="I506" s="3">
        <v>1</v>
      </c>
      <c r="O506" s="3" t="s">
        <v>261</v>
      </c>
    </row>
    <row r="507" spans="1:15">
      <c r="A507" s="3">
        <v>431</v>
      </c>
      <c r="B507" s="3">
        <v>440</v>
      </c>
      <c r="C507" s="3">
        <v>2036</v>
      </c>
      <c r="D507" s="3" t="s">
        <v>29</v>
      </c>
      <c r="E507" s="3" t="s">
        <v>86</v>
      </c>
      <c r="F507" s="3">
        <v>3</v>
      </c>
      <c r="G507" s="3">
        <v>14</v>
      </c>
      <c r="H507" s="3">
        <v>5</v>
      </c>
      <c r="K507" s="3">
        <v>2</v>
      </c>
      <c r="O507" s="3" t="s">
        <v>320</v>
      </c>
    </row>
    <row r="508" spans="1:15">
      <c r="A508" s="3">
        <v>430</v>
      </c>
      <c r="B508" s="3">
        <v>441</v>
      </c>
      <c r="C508" s="3">
        <v>2036</v>
      </c>
      <c r="D508" s="3" t="s">
        <v>29</v>
      </c>
      <c r="E508" s="3" t="s">
        <v>22</v>
      </c>
      <c r="F508" s="3">
        <v>1</v>
      </c>
      <c r="G508" s="3">
        <v>5</v>
      </c>
      <c r="H508" s="3">
        <v>5</v>
      </c>
      <c r="I508" s="3">
        <v>1</v>
      </c>
      <c r="K508" s="3">
        <v>1</v>
      </c>
      <c r="L508" s="3">
        <v>1</v>
      </c>
      <c r="O508" s="3" t="s">
        <v>319</v>
      </c>
    </row>
    <row r="509" spans="1:15">
      <c r="A509" s="3">
        <v>438</v>
      </c>
      <c r="B509" s="3">
        <v>442</v>
      </c>
      <c r="C509" s="3">
        <v>2036</v>
      </c>
      <c r="D509" s="3" t="s">
        <v>226</v>
      </c>
      <c r="E509" s="3" t="s">
        <v>226</v>
      </c>
      <c r="F509" s="3">
        <v>19</v>
      </c>
      <c r="G509" s="3">
        <v>56</v>
      </c>
      <c r="H509" s="3">
        <v>4</v>
      </c>
      <c r="I509" s="3">
        <v>2</v>
      </c>
      <c r="M509" s="3">
        <v>3</v>
      </c>
    </row>
    <row r="510" spans="1:15">
      <c r="C510" s="8" t="s">
        <v>443</v>
      </c>
      <c r="F510" s="3">
        <f>SUBTOTAL(9,F501:F509)</f>
        <v>33</v>
      </c>
      <c r="G510" s="3">
        <f>SUBTOTAL(9,G501:G509)</f>
        <v>166</v>
      </c>
      <c r="H510" s="45">
        <f>SUM(H501:H509)/COUNT(H501:H509)</f>
        <v>4.7777777777777777</v>
      </c>
      <c r="I510" s="3">
        <f t="shared" ref="I510:N510" si="66">SUBTOTAL(9,I501:I509)</f>
        <v>7</v>
      </c>
      <c r="J510" s="3">
        <f t="shared" si="66"/>
        <v>0</v>
      </c>
      <c r="K510" s="3">
        <f t="shared" si="66"/>
        <v>5</v>
      </c>
      <c r="L510" s="3">
        <f t="shared" si="66"/>
        <v>1</v>
      </c>
      <c r="M510" s="3">
        <f t="shared" si="66"/>
        <v>3</v>
      </c>
      <c r="N510" s="3">
        <f t="shared" si="66"/>
        <v>0</v>
      </c>
    </row>
    <row r="511" spans="1:15">
      <c r="A511" s="3">
        <v>493</v>
      </c>
      <c r="B511" s="3">
        <v>443</v>
      </c>
      <c r="C511" s="3">
        <v>2038</v>
      </c>
      <c r="D511" s="3" t="s">
        <v>15</v>
      </c>
      <c r="E511" s="3" t="s">
        <v>282</v>
      </c>
      <c r="F511" s="3">
        <v>3</v>
      </c>
      <c r="G511" s="3">
        <v>3</v>
      </c>
      <c r="H511" s="3">
        <v>4</v>
      </c>
      <c r="L511" s="3">
        <v>3</v>
      </c>
    </row>
    <row r="512" spans="1:15">
      <c r="A512" s="3">
        <v>494</v>
      </c>
      <c r="B512" s="3">
        <v>444</v>
      </c>
      <c r="C512" s="3">
        <v>2038</v>
      </c>
      <c r="D512" s="3" t="s">
        <v>226</v>
      </c>
      <c r="E512" s="3" t="s">
        <v>226</v>
      </c>
      <c r="F512" s="3">
        <v>1</v>
      </c>
      <c r="G512" s="3">
        <v>5</v>
      </c>
      <c r="H512" s="3">
        <v>4</v>
      </c>
      <c r="L512" s="3">
        <v>1</v>
      </c>
      <c r="O512" s="3" t="s">
        <v>357</v>
      </c>
    </row>
    <row r="513" spans="1:15">
      <c r="C513" s="8" t="s">
        <v>444</v>
      </c>
      <c r="F513" s="3">
        <f>SUBTOTAL(9,F511:F512)</f>
        <v>4</v>
      </c>
      <c r="G513" s="3">
        <f>SUBTOTAL(9,G511:G512)</f>
        <v>8</v>
      </c>
      <c r="H513" s="3">
        <v>4</v>
      </c>
      <c r="I513" s="3">
        <f t="shared" ref="I513:N513" si="67">SUBTOTAL(9,I511:I512)</f>
        <v>0</v>
      </c>
      <c r="J513" s="3">
        <f t="shared" si="67"/>
        <v>0</v>
      </c>
      <c r="K513" s="3">
        <f t="shared" si="67"/>
        <v>0</v>
      </c>
      <c r="L513" s="3">
        <f t="shared" si="67"/>
        <v>4</v>
      </c>
      <c r="M513" s="3">
        <f t="shared" si="67"/>
        <v>0</v>
      </c>
      <c r="N513" s="3">
        <f t="shared" si="67"/>
        <v>0</v>
      </c>
    </row>
    <row r="514" spans="1:15">
      <c r="A514" s="3">
        <v>525</v>
      </c>
      <c r="B514" s="3">
        <v>445</v>
      </c>
      <c r="C514" s="3">
        <v>2039</v>
      </c>
      <c r="D514" s="3" t="s">
        <v>226</v>
      </c>
      <c r="E514" s="3" t="s">
        <v>226</v>
      </c>
      <c r="F514" s="3">
        <v>2</v>
      </c>
      <c r="G514" s="3">
        <v>3</v>
      </c>
      <c r="H514" s="3">
        <v>2</v>
      </c>
    </row>
    <row r="515" spans="1:15">
      <c r="C515" s="8" t="s">
        <v>445</v>
      </c>
      <c r="F515" s="3">
        <f>SUBTOTAL(9,F514:F514)</f>
        <v>2</v>
      </c>
      <c r="G515" s="3">
        <f>SUBTOTAL(9,G514:G514)</f>
        <v>3</v>
      </c>
      <c r="H515" s="3">
        <v>2</v>
      </c>
      <c r="I515" s="3">
        <f t="shared" ref="I515:N515" si="68">SUBTOTAL(9,I514:I514)</f>
        <v>0</v>
      </c>
      <c r="J515" s="3">
        <f t="shared" si="68"/>
        <v>0</v>
      </c>
      <c r="K515" s="3">
        <f t="shared" si="68"/>
        <v>0</v>
      </c>
      <c r="L515" s="3">
        <f t="shared" si="68"/>
        <v>0</v>
      </c>
      <c r="M515" s="3">
        <f t="shared" si="68"/>
        <v>0</v>
      </c>
      <c r="N515" s="3">
        <f t="shared" si="68"/>
        <v>0</v>
      </c>
    </row>
    <row r="516" spans="1:15">
      <c r="A516" s="3">
        <v>506</v>
      </c>
      <c r="B516" s="3">
        <v>446</v>
      </c>
      <c r="C516" s="3">
        <v>2040</v>
      </c>
      <c r="D516" s="3" t="s">
        <v>40</v>
      </c>
      <c r="E516" s="3" t="s">
        <v>73</v>
      </c>
      <c r="F516" s="3">
        <v>1</v>
      </c>
      <c r="H516" s="3">
        <v>5</v>
      </c>
      <c r="I516" s="3">
        <v>1</v>
      </c>
    </row>
    <row r="517" spans="1:15">
      <c r="A517" s="3">
        <v>505</v>
      </c>
      <c r="B517" s="3">
        <v>447</v>
      </c>
      <c r="C517" s="3">
        <v>2040</v>
      </c>
      <c r="D517" s="3" t="s">
        <v>226</v>
      </c>
      <c r="E517" s="3" t="s">
        <v>226</v>
      </c>
      <c r="F517" s="3">
        <v>7</v>
      </c>
      <c r="G517" s="3">
        <v>27</v>
      </c>
      <c r="H517" s="3">
        <v>3</v>
      </c>
      <c r="K517" s="3">
        <v>1</v>
      </c>
      <c r="O517" s="3" t="s">
        <v>361</v>
      </c>
    </row>
    <row r="518" spans="1:15">
      <c r="C518" s="8" t="s">
        <v>446</v>
      </c>
      <c r="F518" s="3">
        <f>SUBTOTAL(9,F516:F517)</f>
        <v>8</v>
      </c>
      <c r="G518" s="3">
        <f>SUBTOTAL(9,G516:G517)</f>
        <v>27</v>
      </c>
      <c r="H518" s="3">
        <v>4</v>
      </c>
      <c r="I518" s="3">
        <f t="shared" ref="I518:N518" si="69">SUBTOTAL(9,I516:I517)</f>
        <v>1</v>
      </c>
      <c r="J518" s="3">
        <f t="shared" si="69"/>
        <v>0</v>
      </c>
      <c r="K518" s="3">
        <f t="shared" si="69"/>
        <v>1</v>
      </c>
      <c r="L518" s="3">
        <f t="shared" si="69"/>
        <v>0</v>
      </c>
      <c r="M518" s="3">
        <f t="shared" si="69"/>
        <v>0</v>
      </c>
      <c r="N518" s="3">
        <f t="shared" si="69"/>
        <v>0</v>
      </c>
    </row>
    <row r="519" spans="1:15">
      <c r="A519" s="3">
        <v>544</v>
      </c>
      <c r="B519" s="3">
        <v>448</v>
      </c>
      <c r="C519" s="3">
        <v>2041</v>
      </c>
      <c r="D519" s="3" t="s">
        <v>29</v>
      </c>
      <c r="E519" s="3" t="s">
        <v>232</v>
      </c>
      <c r="F519" s="3">
        <v>1</v>
      </c>
      <c r="G519" s="3">
        <v>9</v>
      </c>
      <c r="H519" s="3">
        <v>5</v>
      </c>
      <c r="L519" s="3">
        <v>1</v>
      </c>
    </row>
    <row r="520" spans="1:15">
      <c r="A520" s="3">
        <v>543</v>
      </c>
      <c r="B520" s="3">
        <v>449</v>
      </c>
      <c r="C520" s="3">
        <v>2041</v>
      </c>
      <c r="D520" s="3" t="s">
        <v>226</v>
      </c>
      <c r="E520" s="3" t="s">
        <v>226</v>
      </c>
      <c r="F520" s="3">
        <v>11</v>
      </c>
      <c r="G520" s="3">
        <v>10</v>
      </c>
      <c r="H520" s="3">
        <v>3</v>
      </c>
      <c r="L520" s="3">
        <v>11</v>
      </c>
    </row>
    <row r="521" spans="1:15">
      <c r="C521" s="8" t="s">
        <v>447</v>
      </c>
      <c r="F521" s="3">
        <f>SUBTOTAL(9,F519:F520)</f>
        <v>12</v>
      </c>
      <c r="G521" s="3">
        <f>SUBTOTAL(9,G519:G520)</f>
        <v>19</v>
      </c>
      <c r="H521" s="3">
        <v>4</v>
      </c>
      <c r="I521" s="3">
        <f t="shared" ref="I521:N521" si="70">SUBTOTAL(9,I519:I520)</f>
        <v>0</v>
      </c>
      <c r="J521" s="3">
        <f t="shared" si="70"/>
        <v>0</v>
      </c>
      <c r="K521" s="3">
        <f t="shared" si="70"/>
        <v>0</v>
      </c>
      <c r="L521" s="3">
        <f t="shared" si="70"/>
        <v>12</v>
      </c>
      <c r="M521" s="3">
        <f t="shared" si="70"/>
        <v>0</v>
      </c>
      <c r="N521" s="3">
        <f t="shared" si="70"/>
        <v>0</v>
      </c>
    </row>
    <row r="522" spans="1:15">
      <c r="A522" s="3">
        <v>460</v>
      </c>
      <c r="B522" s="3">
        <v>450</v>
      </c>
      <c r="C522" s="3">
        <v>2042</v>
      </c>
      <c r="D522" s="3" t="s">
        <v>17</v>
      </c>
      <c r="E522" s="3" t="s">
        <v>77</v>
      </c>
      <c r="F522" s="3">
        <v>1</v>
      </c>
      <c r="G522" s="3">
        <v>27</v>
      </c>
      <c r="H522" s="3">
        <v>5</v>
      </c>
      <c r="K522" s="3">
        <v>1</v>
      </c>
      <c r="L522" s="3">
        <v>1</v>
      </c>
      <c r="O522" s="3" t="s">
        <v>33</v>
      </c>
    </row>
    <row r="523" spans="1:15">
      <c r="A523" s="3">
        <v>463</v>
      </c>
      <c r="B523" s="3">
        <v>451</v>
      </c>
      <c r="C523" s="3">
        <v>2042</v>
      </c>
      <c r="D523" s="3" t="s">
        <v>17</v>
      </c>
      <c r="E523" s="3" t="s">
        <v>58</v>
      </c>
      <c r="F523" s="3">
        <v>1</v>
      </c>
      <c r="G523" s="3">
        <v>10</v>
      </c>
      <c r="H523" s="3">
        <v>5</v>
      </c>
      <c r="O523" s="3" t="s">
        <v>334</v>
      </c>
    </row>
    <row r="524" spans="1:15">
      <c r="A524" s="3">
        <v>462</v>
      </c>
      <c r="B524" s="3">
        <v>452</v>
      </c>
      <c r="C524" s="3">
        <v>2042</v>
      </c>
      <c r="D524" s="3" t="s">
        <v>17</v>
      </c>
      <c r="E524" s="3" t="s">
        <v>86</v>
      </c>
      <c r="F524" s="3">
        <v>1</v>
      </c>
      <c r="G524" s="3">
        <v>9</v>
      </c>
      <c r="H524" s="3">
        <v>5</v>
      </c>
      <c r="O524" s="3" t="s">
        <v>333</v>
      </c>
    </row>
    <row r="525" spans="1:15">
      <c r="A525" s="3">
        <v>461</v>
      </c>
      <c r="B525" s="3">
        <v>453</v>
      </c>
      <c r="C525" s="3">
        <v>2042</v>
      </c>
      <c r="D525" s="3" t="s">
        <v>17</v>
      </c>
      <c r="E525" s="3" t="s">
        <v>78</v>
      </c>
      <c r="F525" s="3">
        <v>1</v>
      </c>
      <c r="G525" s="3">
        <v>12</v>
      </c>
      <c r="H525" s="3">
        <v>5</v>
      </c>
      <c r="I525" s="3">
        <v>1</v>
      </c>
      <c r="O525" s="3" t="s">
        <v>332</v>
      </c>
    </row>
    <row r="526" spans="1:15">
      <c r="A526" s="3">
        <v>459</v>
      </c>
      <c r="B526" s="3">
        <v>454</v>
      </c>
      <c r="C526" s="3">
        <v>2042</v>
      </c>
      <c r="D526" s="3" t="s">
        <v>32</v>
      </c>
      <c r="E526" s="3" t="s">
        <v>113</v>
      </c>
      <c r="F526" s="3">
        <v>19</v>
      </c>
      <c r="G526" s="3">
        <v>5</v>
      </c>
      <c r="H526" s="3">
        <v>1</v>
      </c>
      <c r="O526" s="3" t="s">
        <v>332</v>
      </c>
    </row>
    <row r="527" spans="1:15">
      <c r="A527" s="3">
        <v>466</v>
      </c>
      <c r="B527" s="3">
        <v>455</v>
      </c>
      <c r="C527" s="3">
        <v>2042</v>
      </c>
      <c r="D527" s="3" t="s">
        <v>34</v>
      </c>
      <c r="E527" s="3" t="s">
        <v>246</v>
      </c>
      <c r="F527" s="3">
        <v>1</v>
      </c>
      <c r="G527" s="3">
        <v>4</v>
      </c>
      <c r="H527" s="3">
        <v>4</v>
      </c>
      <c r="O527" s="3" t="s">
        <v>335</v>
      </c>
    </row>
    <row r="528" spans="1:15">
      <c r="A528" s="3">
        <v>458</v>
      </c>
      <c r="B528" s="3">
        <v>456</v>
      </c>
      <c r="C528" s="3">
        <v>2042</v>
      </c>
      <c r="D528" s="3" t="s">
        <v>29</v>
      </c>
      <c r="E528" s="3" t="s">
        <v>306</v>
      </c>
      <c r="F528" s="3">
        <v>1</v>
      </c>
      <c r="G528" s="3">
        <v>21</v>
      </c>
      <c r="H528" s="3">
        <v>5</v>
      </c>
      <c r="O528" s="3" t="s">
        <v>331</v>
      </c>
    </row>
    <row r="529" spans="1:15">
      <c r="A529" s="3">
        <v>464</v>
      </c>
      <c r="B529" s="3">
        <v>457</v>
      </c>
      <c r="C529" s="3">
        <v>2042</v>
      </c>
      <c r="D529" s="3" t="s">
        <v>29</v>
      </c>
      <c r="E529" s="3" t="s">
        <v>22</v>
      </c>
      <c r="F529" s="3">
        <v>1</v>
      </c>
      <c r="G529" s="3">
        <v>9</v>
      </c>
      <c r="H529" s="3">
        <v>5</v>
      </c>
      <c r="I529" s="3">
        <v>1</v>
      </c>
      <c r="K529" s="3">
        <v>1</v>
      </c>
    </row>
    <row r="530" spans="1:15">
      <c r="A530" s="3">
        <v>465</v>
      </c>
      <c r="B530" s="3">
        <v>458</v>
      </c>
      <c r="C530" s="3">
        <v>2042</v>
      </c>
      <c r="D530" s="3" t="s">
        <v>226</v>
      </c>
      <c r="E530" s="3" t="s">
        <v>226</v>
      </c>
      <c r="F530" s="3">
        <v>19</v>
      </c>
      <c r="G530" s="3">
        <v>62</v>
      </c>
      <c r="H530" s="3">
        <v>5</v>
      </c>
      <c r="I530" s="3">
        <v>2</v>
      </c>
      <c r="M530" s="3">
        <v>4</v>
      </c>
    </row>
    <row r="531" spans="1:15">
      <c r="C531" s="8" t="s">
        <v>448</v>
      </c>
      <c r="F531" s="3">
        <f>SUBTOTAL(9,F522:F530)</f>
        <v>45</v>
      </c>
      <c r="G531" s="3">
        <f>SUBTOTAL(9,G522:G530)</f>
        <v>159</v>
      </c>
      <c r="H531" s="45">
        <f>SUM(H522:H530)/COUNT(H522:H530)</f>
        <v>4.4444444444444446</v>
      </c>
      <c r="I531" s="3">
        <f t="shared" ref="I531:N531" si="71">SUBTOTAL(9,I522:I530)</f>
        <v>4</v>
      </c>
      <c r="J531" s="3">
        <f t="shared" si="71"/>
        <v>0</v>
      </c>
      <c r="K531" s="3">
        <f t="shared" si="71"/>
        <v>2</v>
      </c>
      <c r="L531" s="3">
        <f t="shared" si="71"/>
        <v>1</v>
      </c>
      <c r="M531" s="3">
        <f t="shared" si="71"/>
        <v>4</v>
      </c>
      <c r="N531" s="3">
        <f t="shared" si="71"/>
        <v>0</v>
      </c>
    </row>
    <row r="532" spans="1:15">
      <c r="A532" s="3">
        <v>334</v>
      </c>
      <c r="B532" s="3">
        <v>459</v>
      </c>
      <c r="C532" s="3">
        <v>2043</v>
      </c>
      <c r="D532" s="3" t="s">
        <v>29</v>
      </c>
      <c r="E532" s="3" t="s">
        <v>86</v>
      </c>
      <c r="F532" s="3">
        <v>1</v>
      </c>
      <c r="G532" s="3">
        <v>6</v>
      </c>
      <c r="H532" s="3">
        <v>5</v>
      </c>
    </row>
    <row r="533" spans="1:15">
      <c r="A533" s="3">
        <v>335</v>
      </c>
      <c r="B533" s="3">
        <v>460</v>
      </c>
      <c r="C533" s="3">
        <v>2043</v>
      </c>
      <c r="D533" s="3" t="s">
        <v>226</v>
      </c>
      <c r="E533" s="3" t="s">
        <v>226</v>
      </c>
      <c r="F533" s="3">
        <v>1</v>
      </c>
      <c r="G533" s="3">
        <v>2</v>
      </c>
      <c r="H533" s="3">
        <v>5</v>
      </c>
    </row>
    <row r="534" spans="1:15">
      <c r="C534" s="8" t="s">
        <v>449</v>
      </c>
      <c r="F534" s="3">
        <f>SUBTOTAL(9,F532:F533)</f>
        <v>2</v>
      </c>
      <c r="G534" s="3">
        <f>SUBTOTAL(9,G532:G533)</f>
        <v>8</v>
      </c>
      <c r="H534" s="3">
        <v>5</v>
      </c>
      <c r="I534" s="3">
        <f t="shared" ref="I534:N534" si="72">SUBTOTAL(9,I532:I533)</f>
        <v>0</v>
      </c>
      <c r="J534" s="3">
        <f t="shared" si="72"/>
        <v>0</v>
      </c>
      <c r="K534" s="3">
        <f t="shared" si="72"/>
        <v>0</v>
      </c>
      <c r="L534" s="3">
        <f t="shared" si="72"/>
        <v>0</v>
      </c>
      <c r="M534" s="3">
        <f t="shared" si="72"/>
        <v>0</v>
      </c>
      <c r="N534" s="3">
        <f t="shared" si="72"/>
        <v>0</v>
      </c>
    </row>
    <row r="535" spans="1:15">
      <c r="A535" s="3">
        <v>442</v>
      </c>
      <c r="B535" s="3">
        <v>461</v>
      </c>
      <c r="C535" s="3">
        <v>2044</v>
      </c>
      <c r="D535" s="3" t="s">
        <v>15</v>
      </c>
      <c r="E535" s="3" t="s">
        <v>16</v>
      </c>
      <c r="F535" s="3">
        <v>3</v>
      </c>
      <c r="G535" s="3">
        <v>2</v>
      </c>
      <c r="H535" s="3">
        <v>4</v>
      </c>
      <c r="M535" s="3">
        <v>3</v>
      </c>
    </row>
    <row r="536" spans="1:15">
      <c r="A536" s="3">
        <v>441</v>
      </c>
      <c r="B536" s="3">
        <v>462</v>
      </c>
      <c r="C536" s="3">
        <v>2044</v>
      </c>
      <c r="D536" s="3" t="s">
        <v>40</v>
      </c>
      <c r="E536" s="3" t="s">
        <v>85</v>
      </c>
      <c r="F536" s="3">
        <v>1</v>
      </c>
      <c r="G536" s="3">
        <v>4</v>
      </c>
      <c r="H536" s="3">
        <v>5</v>
      </c>
    </row>
    <row r="537" spans="1:15">
      <c r="A537" s="3">
        <v>439</v>
      </c>
      <c r="B537" s="3">
        <v>463</v>
      </c>
      <c r="C537" s="3">
        <v>2044</v>
      </c>
      <c r="D537" s="3" t="s">
        <v>29</v>
      </c>
      <c r="E537" s="3" t="s">
        <v>52</v>
      </c>
      <c r="F537" s="3">
        <v>1</v>
      </c>
      <c r="G537" s="3">
        <v>23</v>
      </c>
      <c r="H537" s="3">
        <v>5</v>
      </c>
      <c r="O537" s="3" t="s">
        <v>33</v>
      </c>
    </row>
    <row r="538" spans="1:15">
      <c r="A538" s="3">
        <v>440</v>
      </c>
      <c r="B538" s="3">
        <v>464</v>
      </c>
      <c r="C538" s="3">
        <v>2044</v>
      </c>
      <c r="D538" s="3" t="s">
        <v>29</v>
      </c>
      <c r="E538" s="3" t="s">
        <v>58</v>
      </c>
      <c r="F538" s="3">
        <v>2</v>
      </c>
      <c r="G538" s="3">
        <v>16</v>
      </c>
      <c r="H538" s="3">
        <v>5</v>
      </c>
      <c r="I538" s="3">
        <v>2</v>
      </c>
      <c r="O538" s="3" t="s">
        <v>325</v>
      </c>
    </row>
    <row r="539" spans="1:15">
      <c r="A539" s="3">
        <v>443</v>
      </c>
      <c r="B539" s="3">
        <v>465</v>
      </c>
      <c r="C539" s="3">
        <v>2044</v>
      </c>
      <c r="D539" s="3" t="s">
        <v>226</v>
      </c>
      <c r="E539" s="3" t="s">
        <v>226</v>
      </c>
      <c r="F539" s="3">
        <v>3</v>
      </c>
      <c r="G539" s="3">
        <v>4</v>
      </c>
      <c r="H539" s="3">
        <v>3</v>
      </c>
    </row>
    <row r="540" spans="1:15">
      <c r="C540" s="8" t="s">
        <v>450</v>
      </c>
      <c r="F540" s="3">
        <f>SUBTOTAL(9,F535:F539)</f>
        <v>10</v>
      </c>
      <c r="G540" s="3">
        <f>SUBTOTAL(9,G535:G539)</f>
        <v>49</v>
      </c>
      <c r="H540" s="45">
        <f>SUM(H535:H539)/COUNT(H535:H539)</f>
        <v>4.4000000000000004</v>
      </c>
      <c r="I540" s="3">
        <f t="shared" ref="I540:N540" si="73">SUBTOTAL(9,I535:I539)</f>
        <v>2</v>
      </c>
      <c r="J540" s="3">
        <f t="shared" si="73"/>
        <v>0</v>
      </c>
      <c r="K540" s="3">
        <f t="shared" si="73"/>
        <v>0</v>
      </c>
      <c r="L540" s="3">
        <f t="shared" si="73"/>
        <v>0</v>
      </c>
      <c r="M540" s="3">
        <f t="shared" si="73"/>
        <v>3</v>
      </c>
      <c r="N540" s="3">
        <f t="shared" si="73"/>
        <v>0</v>
      </c>
    </row>
    <row r="541" spans="1:15">
      <c r="A541" s="3">
        <v>59</v>
      </c>
      <c r="B541" s="3">
        <v>466</v>
      </c>
      <c r="C541" s="4">
        <v>2045</v>
      </c>
      <c r="D541" s="3" t="s">
        <v>15</v>
      </c>
      <c r="E541" s="3" t="s">
        <v>42</v>
      </c>
      <c r="F541" s="3">
        <v>3</v>
      </c>
      <c r="G541" s="3">
        <v>7</v>
      </c>
      <c r="H541" s="3">
        <v>5</v>
      </c>
    </row>
    <row r="542" spans="1:15">
      <c r="A542" s="3">
        <v>54</v>
      </c>
      <c r="B542" s="3">
        <v>467</v>
      </c>
      <c r="C542" s="4">
        <v>2045</v>
      </c>
      <c r="D542" s="3" t="s">
        <v>17</v>
      </c>
      <c r="E542" s="3" t="s">
        <v>79</v>
      </c>
      <c r="F542" s="3">
        <v>1</v>
      </c>
      <c r="G542" s="3">
        <v>11</v>
      </c>
      <c r="H542" s="3">
        <v>4</v>
      </c>
      <c r="I542" s="3">
        <v>1</v>
      </c>
    </row>
    <row r="543" spans="1:15">
      <c r="A543" s="3">
        <v>55</v>
      </c>
      <c r="B543" s="3">
        <v>468</v>
      </c>
      <c r="C543" s="4">
        <v>2045</v>
      </c>
      <c r="D543" s="3" t="s">
        <v>17</v>
      </c>
      <c r="E543" s="3" t="s">
        <v>78</v>
      </c>
      <c r="F543" s="3">
        <v>1</v>
      </c>
      <c r="G543" s="3">
        <v>14</v>
      </c>
      <c r="H543" s="3">
        <v>5</v>
      </c>
      <c r="I543" s="3">
        <v>1</v>
      </c>
    </row>
    <row r="544" spans="1:15">
      <c r="A544" s="3">
        <v>57</v>
      </c>
      <c r="B544" s="3">
        <v>469</v>
      </c>
      <c r="C544" s="4">
        <v>2045</v>
      </c>
      <c r="D544" s="3" t="s">
        <v>40</v>
      </c>
      <c r="E544" s="3" t="s">
        <v>81</v>
      </c>
      <c r="F544" s="3">
        <v>2</v>
      </c>
      <c r="G544" s="3">
        <v>7</v>
      </c>
      <c r="H544" s="3">
        <v>5</v>
      </c>
      <c r="I544" s="3">
        <v>1</v>
      </c>
      <c r="O544" s="3" t="s">
        <v>82</v>
      </c>
    </row>
    <row r="545" spans="1:15">
      <c r="A545" s="3">
        <v>56</v>
      </c>
      <c r="B545" s="3">
        <v>470</v>
      </c>
      <c r="C545" s="4">
        <v>2045</v>
      </c>
      <c r="D545" s="3" t="s">
        <v>80</v>
      </c>
      <c r="E545" s="3" t="s">
        <v>36</v>
      </c>
      <c r="F545" s="3">
        <v>1</v>
      </c>
      <c r="G545" s="3">
        <v>9</v>
      </c>
      <c r="H545" s="3">
        <v>4</v>
      </c>
      <c r="K545" s="3">
        <v>1</v>
      </c>
    </row>
    <row r="546" spans="1:15">
      <c r="A546" s="3">
        <v>52</v>
      </c>
      <c r="B546" s="3">
        <v>471</v>
      </c>
      <c r="C546" s="4">
        <v>2045</v>
      </c>
      <c r="D546" s="3" t="s">
        <v>29</v>
      </c>
      <c r="E546" s="3" t="s">
        <v>77</v>
      </c>
      <c r="F546" s="3">
        <v>1</v>
      </c>
      <c r="G546" s="3">
        <v>7</v>
      </c>
      <c r="H546" s="3">
        <v>5</v>
      </c>
      <c r="I546" s="3">
        <v>1</v>
      </c>
      <c r="L546" s="3">
        <v>1</v>
      </c>
    </row>
    <row r="547" spans="1:15">
      <c r="A547" s="3">
        <v>60</v>
      </c>
      <c r="B547" s="3">
        <v>472</v>
      </c>
      <c r="C547" s="4">
        <v>2045</v>
      </c>
      <c r="D547" s="3" t="s">
        <v>29</v>
      </c>
      <c r="E547" s="3" t="s">
        <v>77</v>
      </c>
      <c r="F547" s="3">
        <v>1</v>
      </c>
      <c r="G547" s="3">
        <v>5</v>
      </c>
      <c r="H547" s="3">
        <v>3</v>
      </c>
      <c r="O547" s="3" t="s">
        <v>83</v>
      </c>
    </row>
    <row r="548" spans="1:15">
      <c r="A548" s="3">
        <v>53</v>
      </c>
      <c r="B548" s="3">
        <v>473</v>
      </c>
      <c r="C548" s="4">
        <v>2045</v>
      </c>
      <c r="D548" s="3" t="s">
        <v>29</v>
      </c>
      <c r="E548" s="3" t="s">
        <v>78</v>
      </c>
      <c r="F548" s="3">
        <v>1</v>
      </c>
      <c r="G548" s="3">
        <v>5</v>
      </c>
      <c r="H548" s="3">
        <v>5</v>
      </c>
    </row>
    <row r="549" spans="1:15">
      <c r="A549" s="3">
        <v>58</v>
      </c>
      <c r="B549" s="3">
        <v>474</v>
      </c>
      <c r="C549" s="4">
        <v>2045</v>
      </c>
      <c r="D549" s="3" t="s">
        <v>226</v>
      </c>
      <c r="E549" s="3" t="s">
        <v>226</v>
      </c>
      <c r="F549" s="3">
        <v>27</v>
      </c>
      <c r="G549" s="3">
        <v>70</v>
      </c>
      <c r="H549" s="3">
        <v>4</v>
      </c>
      <c r="I549" s="3">
        <v>1</v>
      </c>
      <c r="K549" s="3">
        <v>2</v>
      </c>
    </row>
    <row r="550" spans="1:15">
      <c r="C550" s="9" t="s">
        <v>451</v>
      </c>
      <c r="F550" s="3">
        <f>SUBTOTAL(9,F541:F549)</f>
        <v>38</v>
      </c>
      <c r="G550" s="3">
        <f>SUBTOTAL(9,G541:G549)</f>
        <v>135</v>
      </c>
      <c r="H550" s="45">
        <f>SUM(H541:H549)/COUNT(H541:H549)</f>
        <v>4.4444444444444446</v>
      </c>
      <c r="I550" s="3">
        <f t="shared" ref="I550:N550" si="74">SUBTOTAL(9,I541:I549)</f>
        <v>5</v>
      </c>
      <c r="J550" s="3">
        <f t="shared" si="74"/>
        <v>0</v>
      </c>
      <c r="K550" s="3">
        <f t="shared" si="74"/>
        <v>3</v>
      </c>
      <c r="L550" s="3">
        <f t="shared" si="74"/>
        <v>1</v>
      </c>
      <c r="M550" s="3">
        <f t="shared" si="74"/>
        <v>0</v>
      </c>
      <c r="N550" s="3">
        <f t="shared" si="74"/>
        <v>0</v>
      </c>
    </row>
    <row r="551" spans="1:15">
      <c r="A551" s="3">
        <v>551</v>
      </c>
      <c r="B551" s="3">
        <v>475</v>
      </c>
      <c r="C551" s="3">
        <v>2046</v>
      </c>
      <c r="D551" s="3" t="s">
        <v>226</v>
      </c>
      <c r="E551" s="3" t="s">
        <v>226</v>
      </c>
      <c r="F551" s="3">
        <v>1</v>
      </c>
      <c r="G551" s="3">
        <v>2</v>
      </c>
      <c r="H551" s="3">
        <v>5</v>
      </c>
      <c r="O551" s="3" t="s">
        <v>374</v>
      </c>
    </row>
    <row r="552" spans="1:15">
      <c r="C552" s="8" t="s">
        <v>452</v>
      </c>
      <c r="F552" s="3">
        <f>SUBTOTAL(9,F551:F551)</f>
        <v>1</v>
      </c>
      <c r="G552" s="3">
        <f>SUBTOTAL(9,G551:G551)</f>
        <v>2</v>
      </c>
      <c r="H552" s="3">
        <v>5</v>
      </c>
      <c r="I552" s="3">
        <f t="shared" ref="I552:N552" si="75">SUBTOTAL(9,I551:I551)</f>
        <v>0</v>
      </c>
      <c r="J552" s="3">
        <f t="shared" si="75"/>
        <v>0</v>
      </c>
      <c r="K552" s="3">
        <f t="shared" si="75"/>
        <v>0</v>
      </c>
      <c r="L552" s="3">
        <f t="shared" si="75"/>
        <v>0</v>
      </c>
      <c r="M552" s="3">
        <f t="shared" si="75"/>
        <v>0</v>
      </c>
      <c r="N552" s="3">
        <f t="shared" si="75"/>
        <v>0</v>
      </c>
    </row>
    <row r="553" spans="1:15">
      <c r="A553" s="3">
        <v>552</v>
      </c>
      <c r="B553" s="3">
        <v>476</v>
      </c>
      <c r="C553" s="3">
        <v>2048</v>
      </c>
      <c r="D553" s="3" t="s">
        <v>375</v>
      </c>
      <c r="E553" s="3" t="s">
        <v>217</v>
      </c>
      <c r="F553" s="3">
        <v>1</v>
      </c>
      <c r="G553" s="3" t="s">
        <v>372</v>
      </c>
      <c r="H553" s="3">
        <v>5</v>
      </c>
    </row>
    <row r="554" spans="1:15">
      <c r="A554" s="3">
        <v>553</v>
      </c>
      <c r="B554" s="3">
        <v>477</v>
      </c>
      <c r="C554" s="3">
        <v>2048</v>
      </c>
      <c r="D554" s="3" t="s">
        <v>226</v>
      </c>
      <c r="E554" s="3" t="s">
        <v>226</v>
      </c>
      <c r="F554" s="3">
        <v>8</v>
      </c>
      <c r="G554" s="3">
        <v>24</v>
      </c>
    </row>
    <row r="555" spans="1:15">
      <c r="C555" s="8" t="s">
        <v>453</v>
      </c>
      <c r="F555" s="3">
        <f>SUBTOTAL(9,F553:F554)</f>
        <v>9</v>
      </c>
      <c r="G555" s="3">
        <f>SUBTOTAL(9,G553:G554)</f>
        <v>24</v>
      </c>
      <c r="H555" s="3">
        <v>5</v>
      </c>
      <c r="I555" s="3">
        <f t="shared" ref="I555:N555" si="76">SUBTOTAL(9,I553:I554)</f>
        <v>0</v>
      </c>
      <c r="J555" s="3">
        <f t="shared" si="76"/>
        <v>0</v>
      </c>
      <c r="K555" s="3">
        <f t="shared" si="76"/>
        <v>0</v>
      </c>
      <c r="L555" s="3">
        <f t="shared" si="76"/>
        <v>0</v>
      </c>
      <c r="M555" s="3">
        <f t="shared" si="76"/>
        <v>0</v>
      </c>
      <c r="N555" s="3">
        <f t="shared" si="76"/>
        <v>0</v>
      </c>
    </row>
    <row r="556" spans="1:15">
      <c r="A556" s="3">
        <v>281</v>
      </c>
      <c r="B556" s="3">
        <v>478</v>
      </c>
      <c r="C556" s="3">
        <v>2049</v>
      </c>
      <c r="D556" s="3" t="s">
        <v>226</v>
      </c>
      <c r="E556" s="3" t="s">
        <v>226</v>
      </c>
      <c r="F556" s="3">
        <v>4</v>
      </c>
      <c r="G556" s="3">
        <v>4</v>
      </c>
      <c r="H556" s="3">
        <v>4</v>
      </c>
    </row>
    <row r="557" spans="1:15">
      <c r="C557" s="8" t="s">
        <v>454</v>
      </c>
      <c r="F557" s="3">
        <f>SUBTOTAL(9,F556:F556)</f>
        <v>4</v>
      </c>
      <c r="G557" s="3">
        <f>SUBTOTAL(9,G556:G556)</f>
        <v>4</v>
      </c>
      <c r="H557" s="3">
        <v>4</v>
      </c>
      <c r="I557" s="3">
        <f t="shared" ref="I557:N557" si="77">SUBTOTAL(9,I556:I556)</f>
        <v>0</v>
      </c>
      <c r="J557" s="3">
        <f t="shared" si="77"/>
        <v>0</v>
      </c>
      <c r="K557" s="3">
        <f t="shared" si="77"/>
        <v>0</v>
      </c>
      <c r="L557" s="3">
        <f t="shared" si="77"/>
        <v>0</v>
      </c>
      <c r="M557" s="3">
        <f t="shared" si="77"/>
        <v>0</v>
      </c>
      <c r="N557" s="3">
        <f t="shared" si="77"/>
        <v>0</v>
      </c>
    </row>
    <row r="558" spans="1:15">
      <c r="A558" s="3">
        <v>550</v>
      </c>
      <c r="B558" s="3">
        <v>479</v>
      </c>
      <c r="C558" s="3">
        <v>2051</v>
      </c>
      <c r="D558" s="3" t="s">
        <v>226</v>
      </c>
      <c r="E558" s="3" t="s">
        <v>226</v>
      </c>
      <c r="F558" s="3">
        <v>6</v>
      </c>
      <c r="G558" s="3">
        <v>12</v>
      </c>
      <c r="H558" s="3">
        <v>5</v>
      </c>
    </row>
    <row r="559" spans="1:15">
      <c r="C559" s="8" t="s">
        <v>455</v>
      </c>
      <c r="F559" s="3">
        <f>SUBTOTAL(9,F558:F558)</f>
        <v>6</v>
      </c>
      <c r="G559" s="3">
        <f>SUBTOTAL(9,G558:G558)</f>
        <v>12</v>
      </c>
      <c r="H559" s="3">
        <v>5</v>
      </c>
      <c r="I559" s="3">
        <f t="shared" ref="I559:N559" si="78">SUBTOTAL(9,I558:I558)</f>
        <v>0</v>
      </c>
      <c r="J559" s="3">
        <f t="shared" si="78"/>
        <v>0</v>
      </c>
      <c r="K559" s="3">
        <f t="shared" si="78"/>
        <v>0</v>
      </c>
      <c r="L559" s="3">
        <f t="shared" si="78"/>
        <v>0</v>
      </c>
      <c r="M559" s="3">
        <f t="shared" si="78"/>
        <v>0</v>
      </c>
      <c r="N559" s="3">
        <f t="shared" si="78"/>
        <v>0</v>
      </c>
    </row>
    <row r="560" spans="1:15">
      <c r="A560" s="3">
        <v>554</v>
      </c>
      <c r="B560" s="3">
        <v>480</v>
      </c>
      <c r="C560" s="3">
        <v>2052</v>
      </c>
      <c r="D560" s="3" t="s">
        <v>40</v>
      </c>
      <c r="E560" s="3" t="s">
        <v>85</v>
      </c>
      <c r="F560" s="3">
        <v>3</v>
      </c>
      <c r="G560" s="3">
        <v>4</v>
      </c>
      <c r="H560" s="3">
        <v>4</v>
      </c>
      <c r="L560" s="3">
        <v>3</v>
      </c>
    </row>
    <row r="561" spans="1:15">
      <c r="A561" s="3">
        <v>555</v>
      </c>
      <c r="B561" s="3">
        <v>481</v>
      </c>
      <c r="C561" s="3">
        <v>2052</v>
      </c>
      <c r="D561" s="3" t="s">
        <v>40</v>
      </c>
      <c r="E561" s="3" t="s">
        <v>22</v>
      </c>
      <c r="F561" s="3">
        <v>1</v>
      </c>
      <c r="G561" s="3">
        <v>5</v>
      </c>
      <c r="H561" s="3">
        <v>3</v>
      </c>
      <c r="L561" s="3">
        <v>1</v>
      </c>
    </row>
    <row r="562" spans="1:15">
      <c r="A562" s="3">
        <v>556</v>
      </c>
      <c r="B562" s="3">
        <v>482</v>
      </c>
      <c r="C562" s="3">
        <v>2052</v>
      </c>
      <c r="D562" s="3" t="s">
        <v>34</v>
      </c>
      <c r="E562" s="3" t="s">
        <v>135</v>
      </c>
      <c r="F562" s="3">
        <v>1</v>
      </c>
      <c r="G562" s="3">
        <v>4</v>
      </c>
      <c r="H562" s="3">
        <v>4</v>
      </c>
      <c r="L562" s="3">
        <v>1</v>
      </c>
    </row>
    <row r="563" spans="1:15">
      <c r="C563" s="8" t="s">
        <v>456</v>
      </c>
      <c r="F563" s="3">
        <f>SUBTOTAL(9,F560:F562)</f>
        <v>5</v>
      </c>
      <c r="G563" s="3">
        <f>SUBTOTAL(9,G560:G562)</f>
        <v>13</v>
      </c>
      <c r="H563" s="45">
        <f>SUM(H560:H562)/COUNT(H560:H562)</f>
        <v>3.6666666666666665</v>
      </c>
      <c r="I563" s="3">
        <f t="shared" ref="I563:N563" si="79">SUBTOTAL(9,I560:I562)</f>
        <v>0</v>
      </c>
      <c r="J563" s="3">
        <f t="shared" si="79"/>
        <v>0</v>
      </c>
      <c r="K563" s="3">
        <f t="shared" si="79"/>
        <v>0</v>
      </c>
      <c r="L563" s="3">
        <f t="shared" si="79"/>
        <v>5</v>
      </c>
      <c r="M563" s="3">
        <f t="shared" si="79"/>
        <v>0</v>
      </c>
      <c r="N563" s="3">
        <f t="shared" si="79"/>
        <v>0</v>
      </c>
    </row>
    <row r="564" spans="1:15">
      <c r="A564" s="3">
        <v>323</v>
      </c>
      <c r="B564" s="3">
        <v>483</v>
      </c>
      <c r="C564" s="3">
        <v>2053</v>
      </c>
      <c r="D564" s="3" t="s">
        <v>29</v>
      </c>
      <c r="E564" s="3" t="s">
        <v>36</v>
      </c>
      <c r="F564" s="3">
        <v>1</v>
      </c>
      <c r="G564" s="3">
        <v>7</v>
      </c>
      <c r="H564" s="3">
        <v>5</v>
      </c>
      <c r="K564" s="3">
        <v>1</v>
      </c>
    </row>
    <row r="565" spans="1:15">
      <c r="A565" s="3">
        <v>322</v>
      </c>
      <c r="B565" s="3">
        <v>484</v>
      </c>
      <c r="C565" s="3">
        <v>2053</v>
      </c>
      <c r="D565" s="3" t="s">
        <v>29</v>
      </c>
      <c r="E565" s="3" t="s">
        <v>77</v>
      </c>
      <c r="F565" s="3">
        <v>1</v>
      </c>
      <c r="G565" s="3">
        <v>20</v>
      </c>
      <c r="H565" s="3">
        <v>5</v>
      </c>
    </row>
    <row r="566" spans="1:15">
      <c r="A566" s="3">
        <v>321</v>
      </c>
      <c r="B566" s="3">
        <v>485</v>
      </c>
      <c r="C566" s="3">
        <v>2053</v>
      </c>
      <c r="D566" s="3" t="s">
        <v>226</v>
      </c>
      <c r="E566" s="3" t="s">
        <v>226</v>
      </c>
      <c r="F566" s="3">
        <v>7</v>
      </c>
      <c r="G566" s="3">
        <v>27</v>
      </c>
      <c r="H566" s="3">
        <v>4</v>
      </c>
      <c r="I566" s="3">
        <v>1</v>
      </c>
    </row>
    <row r="567" spans="1:15">
      <c r="C567" s="8" t="s">
        <v>457</v>
      </c>
      <c r="F567" s="3">
        <f>SUBTOTAL(9,F564:F566)</f>
        <v>9</v>
      </c>
      <c r="G567" s="3">
        <f>SUBTOTAL(9,G564:G566)</f>
        <v>54</v>
      </c>
      <c r="H567" s="45">
        <f>SUM(H564:H566)/COUNT(H564:H566)</f>
        <v>4.666666666666667</v>
      </c>
      <c r="I567" s="3">
        <f t="shared" ref="I567:N567" si="80">SUBTOTAL(9,I564:I566)</f>
        <v>1</v>
      </c>
      <c r="J567" s="3">
        <f t="shared" si="80"/>
        <v>0</v>
      </c>
      <c r="K567" s="3">
        <f t="shared" si="80"/>
        <v>1</v>
      </c>
      <c r="L567" s="3">
        <f t="shared" si="80"/>
        <v>0</v>
      </c>
      <c r="M567" s="3">
        <f t="shared" si="80"/>
        <v>0</v>
      </c>
      <c r="N567" s="3">
        <f t="shared" si="80"/>
        <v>0</v>
      </c>
    </row>
    <row r="568" spans="1:15">
      <c r="A568" s="3">
        <v>492</v>
      </c>
      <c r="B568" s="3">
        <v>486</v>
      </c>
      <c r="C568" s="3">
        <v>2056</v>
      </c>
      <c r="D568" s="3" t="s">
        <v>142</v>
      </c>
      <c r="E568" s="3" t="s">
        <v>69</v>
      </c>
      <c r="F568" s="3">
        <v>1</v>
      </c>
      <c r="G568" s="3">
        <v>31</v>
      </c>
      <c r="H568" s="3">
        <v>5</v>
      </c>
    </row>
    <row r="569" spans="1:15">
      <c r="A569" s="3">
        <v>491</v>
      </c>
      <c r="B569" s="3">
        <v>487</v>
      </c>
      <c r="C569" s="3">
        <v>2056</v>
      </c>
      <c r="D569" s="3" t="s">
        <v>226</v>
      </c>
      <c r="E569" s="3" t="s">
        <v>226</v>
      </c>
      <c r="F569" s="3">
        <v>5</v>
      </c>
      <c r="G569" s="3">
        <v>19</v>
      </c>
    </row>
    <row r="570" spans="1:15">
      <c r="C570" s="8" t="s">
        <v>458</v>
      </c>
      <c r="F570" s="3">
        <f>SUBTOTAL(9,F568:F569)</f>
        <v>6</v>
      </c>
      <c r="G570" s="3">
        <f>SUBTOTAL(9,G568:G569)</f>
        <v>50</v>
      </c>
      <c r="H570" s="3">
        <v>5</v>
      </c>
      <c r="I570" s="3">
        <f t="shared" ref="I570:N570" si="81">SUBTOTAL(9,I568:I569)</f>
        <v>0</v>
      </c>
      <c r="J570" s="3">
        <f t="shared" si="81"/>
        <v>0</v>
      </c>
      <c r="K570" s="3">
        <f t="shared" si="81"/>
        <v>0</v>
      </c>
      <c r="L570" s="3">
        <f t="shared" si="81"/>
        <v>0</v>
      </c>
      <c r="M570" s="3">
        <f t="shared" si="81"/>
        <v>0</v>
      </c>
      <c r="N570" s="3">
        <f t="shared" si="81"/>
        <v>0</v>
      </c>
    </row>
    <row r="571" spans="1:15">
      <c r="A571" s="3">
        <v>533</v>
      </c>
      <c r="B571" s="3">
        <v>488</v>
      </c>
      <c r="C571" s="3">
        <v>2057</v>
      </c>
      <c r="D571" s="3" t="s">
        <v>226</v>
      </c>
      <c r="E571" s="3" t="s">
        <v>226</v>
      </c>
      <c r="F571" s="3">
        <v>1</v>
      </c>
      <c r="G571" s="3">
        <v>5</v>
      </c>
      <c r="H571" s="3">
        <v>4</v>
      </c>
      <c r="K571" s="3">
        <v>1</v>
      </c>
      <c r="O571" s="3" t="s">
        <v>367</v>
      </c>
    </row>
    <row r="572" spans="1:15">
      <c r="C572" s="8" t="s">
        <v>459</v>
      </c>
      <c r="F572" s="3">
        <f>SUBTOTAL(9,F571:F571)</f>
        <v>1</v>
      </c>
      <c r="G572" s="3">
        <f>SUBTOTAL(9,G571:G571)</f>
        <v>5</v>
      </c>
      <c r="H572" s="3">
        <v>4</v>
      </c>
      <c r="I572" s="3">
        <f t="shared" ref="I572:N572" si="82">SUBTOTAL(9,I571:I571)</f>
        <v>0</v>
      </c>
      <c r="J572" s="3">
        <f t="shared" si="82"/>
        <v>0</v>
      </c>
      <c r="K572" s="3">
        <f t="shared" si="82"/>
        <v>1</v>
      </c>
      <c r="L572" s="3">
        <f t="shared" si="82"/>
        <v>0</v>
      </c>
      <c r="M572" s="3">
        <f t="shared" si="82"/>
        <v>0</v>
      </c>
      <c r="N572" s="3">
        <f t="shared" si="82"/>
        <v>0</v>
      </c>
    </row>
    <row r="573" spans="1:15">
      <c r="A573" s="3">
        <v>279</v>
      </c>
      <c r="B573" s="3">
        <v>489</v>
      </c>
      <c r="C573" s="3">
        <v>2058</v>
      </c>
      <c r="D573" s="3" t="s">
        <v>29</v>
      </c>
      <c r="E573" s="3" t="s">
        <v>22</v>
      </c>
      <c r="F573" s="3">
        <v>1</v>
      </c>
      <c r="G573" s="3">
        <v>10</v>
      </c>
      <c r="H573" s="3">
        <v>5</v>
      </c>
    </row>
    <row r="574" spans="1:15">
      <c r="A574" s="3">
        <v>280</v>
      </c>
      <c r="B574" s="3">
        <v>490</v>
      </c>
      <c r="C574" s="3">
        <v>2058</v>
      </c>
      <c r="D574" s="3" t="s">
        <v>226</v>
      </c>
      <c r="E574" s="3" t="s">
        <v>226</v>
      </c>
      <c r="F574" s="3">
        <v>3</v>
      </c>
      <c r="G574" s="3">
        <v>26</v>
      </c>
      <c r="H574" s="3">
        <v>4</v>
      </c>
      <c r="I574" s="3">
        <v>1</v>
      </c>
      <c r="O574" s="3" t="s">
        <v>257</v>
      </c>
    </row>
    <row r="575" spans="1:15">
      <c r="C575" s="8" t="s">
        <v>460</v>
      </c>
      <c r="F575" s="3">
        <f>SUBTOTAL(9,F573:F574)</f>
        <v>4</v>
      </c>
      <c r="G575" s="3">
        <f>SUBTOTAL(9,G573:G574)</f>
        <v>36</v>
      </c>
      <c r="H575" s="3">
        <v>4.5</v>
      </c>
      <c r="I575" s="3">
        <f t="shared" ref="I575:N575" si="83">SUBTOTAL(9,I573:I574)</f>
        <v>1</v>
      </c>
      <c r="J575" s="3">
        <f t="shared" si="83"/>
        <v>0</v>
      </c>
      <c r="K575" s="3">
        <f t="shared" si="83"/>
        <v>0</v>
      </c>
      <c r="L575" s="3">
        <f t="shared" si="83"/>
        <v>0</v>
      </c>
      <c r="M575" s="3">
        <f t="shared" si="83"/>
        <v>0</v>
      </c>
      <c r="N575" s="3">
        <f t="shared" si="83"/>
        <v>0</v>
      </c>
    </row>
    <row r="576" spans="1:15">
      <c r="A576" s="3">
        <v>534</v>
      </c>
      <c r="B576" s="3">
        <v>491</v>
      </c>
      <c r="C576" s="3">
        <v>2060</v>
      </c>
      <c r="D576" s="3" t="s">
        <v>226</v>
      </c>
      <c r="E576" s="3" t="s">
        <v>226</v>
      </c>
      <c r="F576" s="3">
        <v>3</v>
      </c>
      <c r="G576" s="3">
        <v>15</v>
      </c>
      <c r="H576" s="3">
        <v>4</v>
      </c>
      <c r="K576" s="3">
        <v>1</v>
      </c>
      <c r="O576" s="3" t="s">
        <v>368</v>
      </c>
    </row>
    <row r="577" spans="1:15">
      <c r="C577" s="8" t="s">
        <v>461</v>
      </c>
      <c r="F577" s="3">
        <f>SUBTOTAL(9,F576:F576)</f>
        <v>3</v>
      </c>
      <c r="G577" s="3">
        <f>SUBTOTAL(9,G576:G576)</f>
        <v>15</v>
      </c>
      <c r="H577" s="3">
        <v>4</v>
      </c>
      <c r="I577" s="3">
        <f t="shared" ref="I577:N577" si="84">SUBTOTAL(9,I576:I576)</f>
        <v>0</v>
      </c>
      <c r="J577" s="3">
        <f t="shared" si="84"/>
        <v>0</v>
      </c>
      <c r="K577" s="3">
        <f t="shared" si="84"/>
        <v>1</v>
      </c>
      <c r="L577" s="3">
        <f t="shared" si="84"/>
        <v>0</v>
      </c>
      <c r="M577" s="3">
        <f t="shared" si="84"/>
        <v>0</v>
      </c>
      <c r="N577" s="3">
        <f t="shared" si="84"/>
        <v>0</v>
      </c>
    </row>
    <row r="578" spans="1:15">
      <c r="A578" s="3">
        <v>421</v>
      </c>
      <c r="B578" s="3">
        <v>492</v>
      </c>
      <c r="C578" s="3">
        <v>2064</v>
      </c>
      <c r="D578" s="3" t="s">
        <v>17</v>
      </c>
      <c r="E578" s="3" t="s">
        <v>223</v>
      </c>
      <c r="F578" s="3">
        <v>1</v>
      </c>
      <c r="G578" s="3">
        <v>14</v>
      </c>
      <c r="H578" s="3">
        <v>5</v>
      </c>
    </row>
    <row r="579" spans="1:15">
      <c r="A579" s="3">
        <v>422</v>
      </c>
      <c r="B579" s="3">
        <v>493</v>
      </c>
      <c r="C579" s="3">
        <v>2064</v>
      </c>
      <c r="D579" s="3" t="s">
        <v>17</v>
      </c>
      <c r="E579" s="3" t="s">
        <v>246</v>
      </c>
      <c r="F579" s="3">
        <v>1</v>
      </c>
      <c r="G579" s="3">
        <v>22</v>
      </c>
      <c r="H579" s="3">
        <v>4</v>
      </c>
      <c r="M579" s="3">
        <v>1</v>
      </c>
    </row>
    <row r="580" spans="1:15">
      <c r="A580" s="3">
        <v>419</v>
      </c>
      <c r="B580" s="3">
        <v>494</v>
      </c>
      <c r="C580" s="3">
        <v>2064</v>
      </c>
      <c r="D580" s="3" t="s">
        <v>32</v>
      </c>
      <c r="E580" s="3" t="s">
        <v>113</v>
      </c>
      <c r="F580" s="3">
        <v>1</v>
      </c>
      <c r="G580" s="3">
        <v>13</v>
      </c>
      <c r="H580" s="3">
        <v>5</v>
      </c>
    </row>
    <row r="581" spans="1:15">
      <c r="A581" s="3">
        <v>426</v>
      </c>
      <c r="B581" s="3">
        <v>495</v>
      </c>
      <c r="C581" s="3">
        <v>2064</v>
      </c>
      <c r="D581" s="3" t="s">
        <v>40</v>
      </c>
      <c r="E581" s="3" t="s">
        <v>69</v>
      </c>
      <c r="F581" s="3">
        <v>1</v>
      </c>
      <c r="G581" s="3">
        <v>26</v>
      </c>
      <c r="H581" s="3">
        <v>4</v>
      </c>
      <c r="I581" s="3">
        <v>1</v>
      </c>
      <c r="L581" s="3">
        <v>1</v>
      </c>
    </row>
    <row r="582" spans="1:15">
      <c r="A582" s="3">
        <v>427</v>
      </c>
      <c r="B582" s="3">
        <v>496</v>
      </c>
      <c r="C582" s="3">
        <v>2064</v>
      </c>
      <c r="D582" s="3" t="s">
        <v>40</v>
      </c>
      <c r="E582" s="3" t="s">
        <v>85</v>
      </c>
      <c r="F582" s="3">
        <v>2</v>
      </c>
      <c r="G582" s="3">
        <v>26</v>
      </c>
      <c r="H582" s="3">
        <v>5</v>
      </c>
    </row>
    <row r="583" spans="1:15">
      <c r="A583" s="3">
        <v>428</v>
      </c>
      <c r="B583" s="3">
        <v>497</v>
      </c>
      <c r="C583" s="3">
        <v>2064</v>
      </c>
      <c r="D583" s="3" t="s">
        <v>40</v>
      </c>
      <c r="E583" s="3" t="s">
        <v>86</v>
      </c>
      <c r="F583" s="3">
        <v>1</v>
      </c>
      <c r="G583" s="3">
        <v>3</v>
      </c>
      <c r="H583" s="3">
        <v>5</v>
      </c>
      <c r="K583" s="3">
        <v>1</v>
      </c>
    </row>
    <row r="584" spans="1:15">
      <c r="A584" s="3">
        <v>423</v>
      </c>
      <c r="B584" s="3">
        <v>498</v>
      </c>
      <c r="C584" s="3">
        <v>2064</v>
      </c>
      <c r="D584" s="3" t="s">
        <v>29</v>
      </c>
      <c r="E584" s="3" t="s">
        <v>52</v>
      </c>
      <c r="F584" s="3">
        <v>1</v>
      </c>
      <c r="G584" s="3">
        <v>16</v>
      </c>
      <c r="H584" s="3">
        <v>5</v>
      </c>
    </row>
    <row r="585" spans="1:15">
      <c r="A585" s="3">
        <v>425</v>
      </c>
      <c r="B585" s="3">
        <v>499</v>
      </c>
      <c r="C585" s="3">
        <v>2064</v>
      </c>
      <c r="D585" s="3" t="s">
        <v>29</v>
      </c>
      <c r="E585" s="3" t="s">
        <v>69</v>
      </c>
      <c r="F585" s="3">
        <v>2</v>
      </c>
      <c r="G585" s="3">
        <v>21</v>
      </c>
      <c r="H585" s="3">
        <v>5</v>
      </c>
      <c r="K585" s="3">
        <v>2</v>
      </c>
      <c r="O585" s="3" t="s">
        <v>318</v>
      </c>
    </row>
    <row r="586" spans="1:15">
      <c r="A586" s="3">
        <v>420</v>
      </c>
      <c r="B586" s="3">
        <v>500</v>
      </c>
      <c r="C586" s="3">
        <v>2064</v>
      </c>
      <c r="D586" s="3" t="s">
        <v>29</v>
      </c>
      <c r="E586" s="3" t="s">
        <v>58</v>
      </c>
      <c r="F586" s="3">
        <v>1</v>
      </c>
      <c r="G586" s="3">
        <v>12</v>
      </c>
      <c r="H586" s="3">
        <v>5</v>
      </c>
    </row>
    <row r="587" spans="1:15">
      <c r="A587" s="3">
        <v>424</v>
      </c>
      <c r="B587" s="3">
        <v>501</v>
      </c>
      <c r="C587" s="3">
        <v>2064</v>
      </c>
      <c r="D587" s="3" t="s">
        <v>29</v>
      </c>
      <c r="E587" s="3" t="s">
        <v>20</v>
      </c>
      <c r="F587" s="3">
        <v>3</v>
      </c>
      <c r="G587" s="3">
        <v>8</v>
      </c>
    </row>
    <row r="588" spans="1:15">
      <c r="A588" s="3">
        <v>429</v>
      </c>
      <c r="B588" s="3">
        <v>502</v>
      </c>
      <c r="C588" s="3">
        <v>2064</v>
      </c>
      <c r="D588" s="3" t="s">
        <v>226</v>
      </c>
      <c r="E588" s="3" t="s">
        <v>226</v>
      </c>
      <c r="F588" s="3">
        <v>42</v>
      </c>
      <c r="G588" s="3">
        <v>126</v>
      </c>
      <c r="H588" s="3">
        <v>4</v>
      </c>
      <c r="I588" s="3">
        <v>1</v>
      </c>
      <c r="K588" s="3">
        <v>7</v>
      </c>
    </row>
    <row r="589" spans="1:15">
      <c r="C589" s="8" t="s">
        <v>462</v>
      </c>
      <c r="F589" s="3">
        <f>SUBTOTAL(9,F578:F588)</f>
        <v>56</v>
      </c>
      <c r="G589" s="3">
        <f>SUBTOTAL(9,G578:G588)</f>
        <v>287</v>
      </c>
      <c r="H589" s="45">
        <f>SUM(H578:H588)/COUNT(H578:H588)</f>
        <v>4.7</v>
      </c>
      <c r="I589" s="3">
        <f t="shared" ref="I589:N589" si="85">SUBTOTAL(9,I578:I588)</f>
        <v>2</v>
      </c>
      <c r="J589" s="3">
        <f t="shared" si="85"/>
        <v>0</v>
      </c>
      <c r="K589" s="3">
        <f t="shared" si="85"/>
        <v>10</v>
      </c>
      <c r="L589" s="3">
        <f t="shared" si="85"/>
        <v>1</v>
      </c>
      <c r="M589" s="3">
        <f t="shared" si="85"/>
        <v>1</v>
      </c>
      <c r="N589" s="3">
        <f t="shared" si="85"/>
        <v>0</v>
      </c>
    </row>
    <row r="590" spans="1:15">
      <c r="A590" s="3">
        <v>113</v>
      </c>
      <c r="B590" s="3">
        <v>503</v>
      </c>
      <c r="C590" s="3">
        <v>3000</v>
      </c>
      <c r="D590" s="3" t="s">
        <v>15</v>
      </c>
      <c r="E590" s="3" t="s">
        <v>104</v>
      </c>
      <c r="F590" s="3">
        <v>2</v>
      </c>
      <c r="G590" s="3">
        <v>3</v>
      </c>
      <c r="H590" s="3">
        <v>5</v>
      </c>
    </row>
    <row r="591" spans="1:15">
      <c r="A591" s="3">
        <v>115</v>
      </c>
      <c r="B591" s="3">
        <v>504</v>
      </c>
      <c r="C591" s="3">
        <v>3000</v>
      </c>
      <c r="D591" s="3" t="s">
        <v>17</v>
      </c>
      <c r="E591" s="3" t="s">
        <v>126</v>
      </c>
      <c r="F591" s="3">
        <v>1</v>
      </c>
      <c r="G591" s="3">
        <v>25</v>
      </c>
      <c r="H591" s="3">
        <v>5</v>
      </c>
    </row>
    <row r="592" spans="1:15">
      <c r="A592" s="3">
        <v>118</v>
      </c>
      <c r="B592" s="3">
        <v>505</v>
      </c>
      <c r="C592" s="3">
        <v>3000</v>
      </c>
      <c r="D592" s="3" t="s">
        <v>17</v>
      </c>
      <c r="E592" s="3" t="s">
        <v>130</v>
      </c>
      <c r="F592" s="3">
        <v>2</v>
      </c>
      <c r="G592" s="3">
        <v>25</v>
      </c>
      <c r="H592" s="3">
        <v>5</v>
      </c>
      <c r="O592" s="3" t="s">
        <v>131</v>
      </c>
    </row>
    <row r="593" spans="1:15">
      <c r="A593" s="3">
        <v>120</v>
      </c>
      <c r="B593" s="3">
        <v>506</v>
      </c>
      <c r="C593" s="3">
        <v>3000</v>
      </c>
      <c r="D593" s="3" t="s">
        <v>25</v>
      </c>
      <c r="E593" s="3" t="s">
        <v>135</v>
      </c>
      <c r="F593" s="3">
        <v>1</v>
      </c>
      <c r="G593" s="3">
        <v>3</v>
      </c>
      <c r="H593" s="3">
        <v>4</v>
      </c>
    </row>
    <row r="594" spans="1:15">
      <c r="A594" s="3">
        <v>122</v>
      </c>
      <c r="B594" s="3">
        <v>507</v>
      </c>
      <c r="C594" s="3">
        <v>3000</v>
      </c>
      <c r="D594" s="3" t="s">
        <v>25</v>
      </c>
      <c r="E594" s="3" t="s">
        <v>78</v>
      </c>
      <c r="F594" s="3">
        <v>2</v>
      </c>
      <c r="G594" s="3">
        <v>7</v>
      </c>
      <c r="H594" s="3">
        <v>4</v>
      </c>
      <c r="O594" s="3" t="s">
        <v>137</v>
      </c>
    </row>
    <row r="595" spans="1:15">
      <c r="A595" s="3">
        <v>116</v>
      </c>
      <c r="B595" s="3">
        <v>508</v>
      </c>
      <c r="C595" s="3">
        <v>3000</v>
      </c>
      <c r="D595" s="3" t="s">
        <v>46</v>
      </c>
      <c r="E595" s="3" t="s">
        <v>127</v>
      </c>
      <c r="F595" s="3">
        <v>12</v>
      </c>
      <c r="G595" s="3">
        <v>179</v>
      </c>
      <c r="H595" s="3">
        <v>5</v>
      </c>
      <c r="O595" s="3" t="s">
        <v>128</v>
      </c>
    </row>
    <row r="596" spans="1:15">
      <c r="A596" s="3">
        <v>121</v>
      </c>
      <c r="B596" s="3">
        <v>509</v>
      </c>
      <c r="C596" s="3">
        <v>3000</v>
      </c>
      <c r="D596" s="3" t="s">
        <v>46</v>
      </c>
      <c r="E596" s="3" t="s">
        <v>136</v>
      </c>
      <c r="F596" s="3">
        <v>2</v>
      </c>
      <c r="G596" s="3">
        <v>159</v>
      </c>
      <c r="H596" s="3">
        <v>4</v>
      </c>
      <c r="K596" s="3">
        <v>1</v>
      </c>
      <c r="O596" s="3" t="s">
        <v>128</v>
      </c>
    </row>
    <row r="597" spans="1:15">
      <c r="A597" s="3">
        <v>119</v>
      </c>
      <c r="B597" s="3">
        <v>510</v>
      </c>
      <c r="C597" s="3">
        <v>3000</v>
      </c>
      <c r="D597" s="3" t="s">
        <v>132</v>
      </c>
      <c r="E597" s="3" t="s">
        <v>133</v>
      </c>
      <c r="F597" s="3">
        <v>1</v>
      </c>
      <c r="G597" s="3">
        <v>36</v>
      </c>
      <c r="H597" s="3">
        <v>4</v>
      </c>
      <c r="I597" s="3">
        <v>1</v>
      </c>
      <c r="O597" s="3" t="s">
        <v>134</v>
      </c>
    </row>
    <row r="598" spans="1:15">
      <c r="A598" s="3">
        <v>117</v>
      </c>
      <c r="B598" s="3">
        <v>511</v>
      </c>
      <c r="C598" s="3">
        <v>3000</v>
      </c>
      <c r="D598" s="3" t="s">
        <v>29</v>
      </c>
      <c r="E598" s="3" t="s">
        <v>129</v>
      </c>
      <c r="F598" s="3">
        <v>1</v>
      </c>
      <c r="G598" s="3">
        <v>4</v>
      </c>
      <c r="H598" s="3">
        <v>4</v>
      </c>
    </row>
    <row r="599" spans="1:15">
      <c r="A599" s="3">
        <v>112</v>
      </c>
      <c r="B599" s="3">
        <v>512</v>
      </c>
      <c r="C599" s="3">
        <v>3000</v>
      </c>
      <c r="D599" s="3" t="s">
        <v>29</v>
      </c>
      <c r="E599" s="3" t="s">
        <v>77</v>
      </c>
      <c r="F599" s="3">
        <v>1</v>
      </c>
      <c r="G599" s="3">
        <v>12</v>
      </c>
      <c r="H599" s="3">
        <v>5</v>
      </c>
    </row>
    <row r="600" spans="1:15">
      <c r="A600" s="3">
        <v>114</v>
      </c>
      <c r="B600" s="3">
        <v>513</v>
      </c>
      <c r="C600" s="3">
        <v>3000</v>
      </c>
      <c r="D600" s="3" t="s">
        <v>29</v>
      </c>
      <c r="E600" s="3" t="s">
        <v>59</v>
      </c>
      <c r="F600" s="3">
        <v>3</v>
      </c>
      <c r="G600" s="3">
        <v>7</v>
      </c>
      <c r="H600" s="3">
        <v>5</v>
      </c>
      <c r="O600" s="3" t="s">
        <v>125</v>
      </c>
    </row>
    <row r="601" spans="1:15">
      <c r="A601" s="3">
        <v>110</v>
      </c>
      <c r="B601" s="3">
        <v>514</v>
      </c>
      <c r="C601" s="3">
        <v>3000</v>
      </c>
      <c r="D601" s="3" t="s">
        <v>226</v>
      </c>
      <c r="E601" s="3" t="s">
        <v>104</v>
      </c>
      <c r="F601" s="3">
        <v>129</v>
      </c>
      <c r="G601" s="3">
        <v>491</v>
      </c>
      <c r="H601" s="45">
        <v>3.5</v>
      </c>
      <c r="I601" s="3">
        <v>4</v>
      </c>
      <c r="K601" s="3">
        <v>2</v>
      </c>
      <c r="O601" s="3" t="s">
        <v>123</v>
      </c>
    </row>
    <row r="602" spans="1:15">
      <c r="A602" s="3">
        <v>111</v>
      </c>
      <c r="B602" s="3">
        <v>515</v>
      </c>
      <c r="C602" s="3">
        <v>3000</v>
      </c>
      <c r="D602" s="3" t="s">
        <v>226</v>
      </c>
      <c r="E602" s="3" t="s">
        <v>20</v>
      </c>
      <c r="F602" s="3">
        <v>1</v>
      </c>
      <c r="G602" s="3">
        <v>1</v>
      </c>
      <c r="H602" s="3">
        <v>5</v>
      </c>
      <c r="O602" s="3" t="s">
        <v>124</v>
      </c>
    </row>
    <row r="603" spans="1:15">
      <c r="C603" s="8" t="s">
        <v>463</v>
      </c>
      <c r="F603" s="3">
        <f>SUBTOTAL(9,F590:F602)</f>
        <v>158</v>
      </c>
      <c r="G603" s="3">
        <f>SUBTOTAL(9,G590:G602)</f>
        <v>952</v>
      </c>
      <c r="H603" s="45">
        <f>SUM(H590:H602)/COUNT(H590:H602)</f>
        <v>4.5</v>
      </c>
      <c r="I603" s="3">
        <f t="shared" ref="I603:N603" si="86">SUBTOTAL(9,I590:I602)</f>
        <v>5</v>
      </c>
      <c r="J603" s="3">
        <f t="shared" si="86"/>
        <v>0</v>
      </c>
      <c r="K603" s="3">
        <f t="shared" si="86"/>
        <v>3</v>
      </c>
      <c r="L603" s="3">
        <f t="shared" si="86"/>
        <v>0</v>
      </c>
      <c r="M603" s="3">
        <f t="shared" si="86"/>
        <v>0</v>
      </c>
      <c r="N603" s="3">
        <f t="shared" si="86"/>
        <v>0</v>
      </c>
    </row>
    <row r="604" spans="1:15">
      <c r="A604" s="3">
        <v>64</v>
      </c>
      <c r="B604" s="3">
        <v>516</v>
      </c>
      <c r="C604" s="3">
        <v>3001</v>
      </c>
      <c r="D604" s="3" t="s">
        <v>226</v>
      </c>
      <c r="E604" s="3" t="s">
        <v>226</v>
      </c>
      <c r="F604" s="3">
        <v>4</v>
      </c>
      <c r="G604" s="3">
        <v>7</v>
      </c>
      <c r="H604" s="3">
        <v>4</v>
      </c>
      <c r="I604" s="3">
        <v>1</v>
      </c>
      <c r="K604" s="3">
        <v>1</v>
      </c>
      <c r="O604" s="3" t="s">
        <v>88</v>
      </c>
    </row>
    <row r="605" spans="1:15">
      <c r="C605" s="8" t="s">
        <v>464</v>
      </c>
      <c r="F605" s="3">
        <f>SUBTOTAL(9,F604:F604)</f>
        <v>4</v>
      </c>
      <c r="G605" s="3">
        <f>SUBTOTAL(9,G604:G604)</f>
        <v>7</v>
      </c>
      <c r="H605" s="3">
        <v>4</v>
      </c>
      <c r="I605" s="3">
        <f t="shared" ref="I605:N605" si="87">SUBTOTAL(9,I604:I604)</f>
        <v>1</v>
      </c>
      <c r="J605" s="3">
        <f t="shared" si="87"/>
        <v>0</v>
      </c>
      <c r="K605" s="3">
        <f t="shared" si="87"/>
        <v>1</v>
      </c>
      <c r="L605" s="3">
        <f t="shared" si="87"/>
        <v>0</v>
      </c>
      <c r="M605" s="3">
        <f t="shared" si="87"/>
        <v>0</v>
      </c>
      <c r="N605" s="3">
        <f t="shared" si="87"/>
        <v>0</v>
      </c>
    </row>
    <row r="606" spans="1:15">
      <c r="A606" s="3">
        <v>130</v>
      </c>
      <c r="B606" s="3">
        <v>517</v>
      </c>
      <c r="C606" s="3">
        <v>3002</v>
      </c>
      <c r="D606" s="3" t="s">
        <v>15</v>
      </c>
      <c r="E606" s="3" t="s">
        <v>104</v>
      </c>
      <c r="F606" s="3">
        <v>2</v>
      </c>
      <c r="G606" s="3">
        <v>3</v>
      </c>
      <c r="H606" s="3">
        <v>5</v>
      </c>
      <c r="M606" s="3">
        <v>2</v>
      </c>
    </row>
    <row r="607" spans="1:15">
      <c r="A607" s="3">
        <v>139</v>
      </c>
      <c r="B607" s="3">
        <v>518</v>
      </c>
      <c r="C607" s="3">
        <v>3002</v>
      </c>
      <c r="D607" s="3" t="s">
        <v>17</v>
      </c>
      <c r="E607" s="3" t="s">
        <v>151</v>
      </c>
      <c r="F607" s="3">
        <v>1</v>
      </c>
      <c r="G607" s="3">
        <v>18</v>
      </c>
      <c r="H607" s="3">
        <v>5</v>
      </c>
      <c r="I607" s="3">
        <v>1</v>
      </c>
    </row>
    <row r="608" spans="1:15">
      <c r="A608" s="3">
        <v>137</v>
      </c>
      <c r="B608" s="3">
        <v>519</v>
      </c>
      <c r="C608" s="3">
        <v>3002</v>
      </c>
      <c r="D608" s="3" t="s">
        <v>17</v>
      </c>
      <c r="E608" s="3" t="s">
        <v>150</v>
      </c>
      <c r="F608" s="3">
        <v>1</v>
      </c>
      <c r="G608" s="3">
        <v>36</v>
      </c>
      <c r="H608" s="3">
        <v>5</v>
      </c>
      <c r="I608" s="3">
        <v>1</v>
      </c>
    </row>
    <row r="609" spans="1:15">
      <c r="A609" s="3">
        <v>138</v>
      </c>
      <c r="B609" s="3">
        <v>520</v>
      </c>
      <c r="C609" s="3">
        <v>3002</v>
      </c>
      <c r="D609" s="3" t="s">
        <v>17</v>
      </c>
      <c r="E609" s="3" t="s">
        <v>148</v>
      </c>
      <c r="F609" s="3">
        <v>1</v>
      </c>
      <c r="G609" s="3">
        <v>21</v>
      </c>
      <c r="H609" s="3">
        <v>5</v>
      </c>
    </row>
    <row r="610" spans="1:15">
      <c r="A610" s="3">
        <v>140</v>
      </c>
      <c r="B610" s="3">
        <v>521</v>
      </c>
      <c r="C610" s="3">
        <v>3002</v>
      </c>
      <c r="D610" s="3" t="s">
        <v>46</v>
      </c>
      <c r="E610" s="3" t="s">
        <v>152</v>
      </c>
      <c r="F610" s="3">
        <v>1</v>
      </c>
      <c r="G610" s="3">
        <v>43</v>
      </c>
      <c r="H610" s="3">
        <v>5</v>
      </c>
      <c r="I610" s="3">
        <v>1</v>
      </c>
    </row>
    <row r="611" spans="1:15">
      <c r="A611" s="3">
        <v>134</v>
      </c>
      <c r="B611" s="3">
        <v>522</v>
      </c>
      <c r="C611" s="3">
        <v>3002</v>
      </c>
      <c r="D611" s="3" t="s">
        <v>46</v>
      </c>
      <c r="E611" s="3" t="s">
        <v>148</v>
      </c>
      <c r="F611" s="3">
        <v>1</v>
      </c>
      <c r="G611" s="3">
        <v>19</v>
      </c>
      <c r="H611" s="3">
        <v>5</v>
      </c>
      <c r="I611" s="3">
        <v>1</v>
      </c>
      <c r="K611" s="3">
        <v>1</v>
      </c>
    </row>
    <row r="612" spans="1:15">
      <c r="A612" s="3">
        <v>132</v>
      </c>
      <c r="B612" s="3">
        <v>523</v>
      </c>
      <c r="C612" s="3">
        <v>3002</v>
      </c>
      <c r="D612" s="3" t="s">
        <v>34</v>
      </c>
      <c r="E612" s="3" t="s">
        <v>52</v>
      </c>
      <c r="F612" s="3">
        <v>1</v>
      </c>
      <c r="G612" s="3">
        <v>21</v>
      </c>
      <c r="H612" s="3">
        <v>3</v>
      </c>
    </row>
    <row r="613" spans="1:15">
      <c r="A613" s="3">
        <v>135</v>
      </c>
      <c r="B613" s="3">
        <v>524</v>
      </c>
      <c r="C613" s="3">
        <v>3002</v>
      </c>
      <c r="D613" s="3" t="s">
        <v>29</v>
      </c>
      <c r="E613" s="3" t="s">
        <v>149</v>
      </c>
      <c r="F613" s="3">
        <v>1</v>
      </c>
      <c r="G613" s="3">
        <v>19</v>
      </c>
      <c r="H613" s="3">
        <v>5</v>
      </c>
      <c r="O613" s="3" t="s">
        <v>154</v>
      </c>
    </row>
    <row r="614" spans="1:15">
      <c r="A614" s="3">
        <v>136</v>
      </c>
      <c r="B614" s="3">
        <v>525</v>
      </c>
      <c r="C614" s="3">
        <v>3002</v>
      </c>
      <c r="D614" s="3" t="s">
        <v>29</v>
      </c>
      <c r="E614" s="3" t="s">
        <v>58</v>
      </c>
      <c r="F614" s="3">
        <v>1</v>
      </c>
      <c r="G614" s="3">
        <v>8</v>
      </c>
      <c r="H614" s="3">
        <v>5</v>
      </c>
      <c r="J614" s="3">
        <v>1</v>
      </c>
      <c r="K614" s="3">
        <v>1</v>
      </c>
      <c r="M614" s="3">
        <v>1</v>
      </c>
    </row>
    <row r="615" spans="1:15">
      <c r="A615" s="3">
        <v>133</v>
      </c>
      <c r="B615" s="3">
        <v>526</v>
      </c>
      <c r="C615" s="3">
        <v>3002</v>
      </c>
      <c r="D615" s="3" t="s">
        <v>29</v>
      </c>
      <c r="E615" s="3" t="s">
        <v>59</v>
      </c>
      <c r="F615" s="3">
        <v>2</v>
      </c>
      <c r="G615" s="3">
        <v>10</v>
      </c>
      <c r="H615" s="3">
        <v>5</v>
      </c>
    </row>
    <row r="616" spans="1:15">
      <c r="A616" s="3">
        <v>131</v>
      </c>
      <c r="B616" s="3">
        <v>527</v>
      </c>
      <c r="C616" s="3">
        <v>3002</v>
      </c>
      <c r="D616" s="3" t="s">
        <v>29</v>
      </c>
      <c r="E616" s="3" t="s">
        <v>147</v>
      </c>
      <c r="F616" s="3">
        <v>1</v>
      </c>
      <c r="G616" s="3">
        <v>6</v>
      </c>
      <c r="H616" s="3">
        <v>5</v>
      </c>
    </row>
    <row r="617" spans="1:15">
      <c r="A617" s="3">
        <v>141</v>
      </c>
      <c r="B617" s="3">
        <v>528</v>
      </c>
      <c r="C617" s="3">
        <v>3002</v>
      </c>
      <c r="D617" s="3" t="s">
        <v>226</v>
      </c>
      <c r="E617" s="3" t="s">
        <v>104</v>
      </c>
      <c r="F617" s="3">
        <v>46</v>
      </c>
      <c r="G617" s="3">
        <v>76</v>
      </c>
      <c r="H617" s="3">
        <v>5</v>
      </c>
      <c r="I617" s="3">
        <v>1</v>
      </c>
      <c r="J617" s="3">
        <v>2</v>
      </c>
      <c r="O617" s="3" t="s">
        <v>153</v>
      </c>
    </row>
    <row r="618" spans="1:15">
      <c r="C618" s="8" t="s">
        <v>465</v>
      </c>
      <c r="F618" s="3">
        <f>SUBTOTAL(9,F606:F617)</f>
        <v>59</v>
      </c>
      <c r="G618" s="3">
        <f>SUBTOTAL(9,G606:G617)</f>
        <v>280</v>
      </c>
      <c r="H618" s="45">
        <f>SUM(H606:H617)/COUNT(H606:H617)</f>
        <v>4.833333333333333</v>
      </c>
      <c r="I618" s="3">
        <f t="shared" ref="I618:N618" si="88">SUBTOTAL(9,I606:I617)</f>
        <v>5</v>
      </c>
      <c r="J618" s="3">
        <f t="shared" si="88"/>
        <v>3</v>
      </c>
      <c r="K618" s="3">
        <f t="shared" si="88"/>
        <v>2</v>
      </c>
      <c r="L618" s="3">
        <f t="shared" si="88"/>
        <v>0</v>
      </c>
      <c r="M618" s="3">
        <f t="shared" si="88"/>
        <v>3</v>
      </c>
      <c r="N618" s="3">
        <f t="shared" si="88"/>
        <v>0</v>
      </c>
    </row>
    <row r="619" spans="1:15">
      <c r="A619" s="3">
        <v>86</v>
      </c>
      <c r="B619" s="3">
        <v>529</v>
      </c>
      <c r="C619" s="3">
        <v>3005</v>
      </c>
      <c r="D619" s="3" t="s">
        <v>34</v>
      </c>
      <c r="E619" s="3" t="s">
        <v>64</v>
      </c>
      <c r="F619" s="3">
        <v>1</v>
      </c>
      <c r="G619" s="3">
        <v>1</v>
      </c>
      <c r="H619" s="3">
        <v>5</v>
      </c>
      <c r="O619" s="3" t="s">
        <v>102</v>
      </c>
    </row>
    <row r="620" spans="1:15">
      <c r="A620" s="3">
        <v>87</v>
      </c>
      <c r="B620" s="3">
        <v>530</v>
      </c>
      <c r="C620" s="3">
        <v>3005</v>
      </c>
      <c r="D620" s="3" t="s">
        <v>29</v>
      </c>
      <c r="E620" s="3" t="s">
        <v>103</v>
      </c>
      <c r="F620" s="3">
        <v>1</v>
      </c>
      <c r="G620" s="3">
        <v>13</v>
      </c>
      <c r="H620" s="3">
        <v>5</v>
      </c>
    </row>
    <row r="621" spans="1:15">
      <c r="A621" s="3">
        <v>89</v>
      </c>
      <c r="B621" s="3">
        <v>531</v>
      </c>
      <c r="C621" s="3">
        <v>3005</v>
      </c>
      <c r="D621" s="3" t="s">
        <v>29</v>
      </c>
      <c r="E621" s="3" t="s">
        <v>103</v>
      </c>
      <c r="F621" s="3">
        <v>1</v>
      </c>
      <c r="G621" s="3">
        <v>8</v>
      </c>
      <c r="H621" s="3">
        <v>5</v>
      </c>
    </row>
    <row r="622" spans="1:15">
      <c r="A622" s="3">
        <v>90</v>
      </c>
      <c r="B622" s="3">
        <v>532</v>
      </c>
      <c r="C622" s="3">
        <v>3005</v>
      </c>
      <c r="D622" s="3" t="s">
        <v>29</v>
      </c>
      <c r="E622" s="3" t="s">
        <v>103</v>
      </c>
      <c r="F622" s="3">
        <v>1</v>
      </c>
      <c r="G622" s="3">
        <v>7</v>
      </c>
      <c r="H622" s="3">
        <v>5</v>
      </c>
    </row>
    <row r="623" spans="1:15">
      <c r="A623" s="3">
        <v>88</v>
      </c>
      <c r="B623" s="3">
        <v>533</v>
      </c>
      <c r="C623" s="3">
        <v>3005</v>
      </c>
      <c r="D623" s="3" t="s">
        <v>226</v>
      </c>
      <c r="E623" s="3" t="s">
        <v>104</v>
      </c>
      <c r="F623" s="3">
        <v>27</v>
      </c>
      <c r="G623" s="3">
        <v>86</v>
      </c>
      <c r="I623" s="3">
        <v>1</v>
      </c>
      <c r="O623" s="3" t="s">
        <v>105</v>
      </c>
    </row>
    <row r="624" spans="1:15">
      <c r="C624" s="8" t="s">
        <v>466</v>
      </c>
      <c r="F624" s="3">
        <f>SUBTOTAL(9,F619:F623)</f>
        <v>31</v>
      </c>
      <c r="G624" s="3">
        <f>SUBTOTAL(9,G619:G623)</f>
        <v>115</v>
      </c>
      <c r="H624" s="3">
        <v>5</v>
      </c>
      <c r="I624" s="3">
        <f t="shared" ref="I624:N624" si="89">SUBTOTAL(9,I619:I623)</f>
        <v>1</v>
      </c>
      <c r="J624" s="3">
        <f t="shared" si="89"/>
        <v>0</v>
      </c>
      <c r="K624" s="3">
        <f t="shared" si="89"/>
        <v>0</v>
      </c>
      <c r="L624" s="3">
        <f t="shared" si="89"/>
        <v>0</v>
      </c>
      <c r="M624" s="3">
        <f t="shared" si="89"/>
        <v>0</v>
      </c>
      <c r="N624" s="3">
        <f t="shared" si="89"/>
        <v>0</v>
      </c>
    </row>
    <row r="625" spans="1:15">
      <c r="A625" s="3">
        <v>520</v>
      </c>
      <c r="B625" s="3">
        <v>534</v>
      </c>
      <c r="C625" s="3" t="s">
        <v>363</v>
      </c>
      <c r="D625" s="3" t="s">
        <v>226</v>
      </c>
      <c r="E625" s="3" t="s">
        <v>226</v>
      </c>
      <c r="F625" s="3">
        <v>1</v>
      </c>
      <c r="G625" s="3">
        <v>6</v>
      </c>
      <c r="H625" s="3">
        <v>4</v>
      </c>
    </row>
    <row r="626" spans="1:15">
      <c r="C626" s="8" t="s">
        <v>467</v>
      </c>
      <c r="F626" s="3">
        <f>SUBTOTAL(9,F625:F625)</f>
        <v>1</v>
      </c>
      <c r="G626" s="3">
        <f>SUBTOTAL(9,G625:G625)</f>
        <v>6</v>
      </c>
      <c r="H626" s="3">
        <v>4</v>
      </c>
      <c r="I626" s="3">
        <f t="shared" ref="I626:N626" si="90">SUBTOTAL(9,I625:I625)</f>
        <v>0</v>
      </c>
      <c r="J626" s="3">
        <f t="shared" si="90"/>
        <v>0</v>
      </c>
      <c r="K626" s="3">
        <f t="shared" si="90"/>
        <v>0</v>
      </c>
      <c r="L626" s="3">
        <f t="shared" si="90"/>
        <v>0</v>
      </c>
      <c r="M626" s="3">
        <f t="shared" si="90"/>
        <v>0</v>
      </c>
      <c r="N626" s="3">
        <f t="shared" si="90"/>
        <v>0</v>
      </c>
    </row>
    <row r="627" spans="1:15">
      <c r="A627" s="3">
        <v>25</v>
      </c>
      <c r="B627" s="3">
        <v>535</v>
      </c>
      <c r="C627" s="4">
        <v>3007</v>
      </c>
      <c r="D627" s="3" t="s">
        <v>17</v>
      </c>
      <c r="E627" s="3" t="s">
        <v>36</v>
      </c>
      <c r="F627" s="3">
        <v>1</v>
      </c>
      <c r="G627" s="3">
        <v>44</v>
      </c>
      <c r="H627" s="3">
        <v>4</v>
      </c>
      <c r="K627" s="3">
        <v>1</v>
      </c>
    </row>
    <row r="628" spans="1:15">
      <c r="A628" s="3">
        <v>24</v>
      </c>
      <c r="B628" s="3">
        <v>536</v>
      </c>
      <c r="C628" s="4">
        <v>3007</v>
      </c>
      <c r="D628" s="3" t="s">
        <v>17</v>
      </c>
      <c r="E628" s="3" t="s">
        <v>52</v>
      </c>
      <c r="F628" s="3">
        <v>1</v>
      </c>
      <c r="G628" s="3">
        <v>247</v>
      </c>
      <c r="H628" s="3">
        <v>5</v>
      </c>
      <c r="I628" s="3">
        <v>1</v>
      </c>
      <c r="K628" s="3">
        <v>1</v>
      </c>
      <c r="O628" s="3" t="s">
        <v>33</v>
      </c>
    </row>
    <row r="629" spans="1:15">
      <c r="A629" s="3">
        <v>27</v>
      </c>
      <c r="B629" s="3">
        <v>537</v>
      </c>
      <c r="C629" s="4">
        <v>3007</v>
      </c>
      <c r="D629" s="3" t="s">
        <v>34</v>
      </c>
      <c r="E629" s="3" t="s">
        <v>18</v>
      </c>
      <c r="F629" s="3">
        <v>1</v>
      </c>
      <c r="G629" s="3">
        <v>5</v>
      </c>
      <c r="H629" s="3">
        <v>5</v>
      </c>
    </row>
    <row r="630" spans="1:15">
      <c r="A630" s="3">
        <v>26</v>
      </c>
      <c r="B630" s="3">
        <v>538</v>
      </c>
      <c r="C630" s="4">
        <v>3007</v>
      </c>
      <c r="D630" s="3" t="s">
        <v>29</v>
      </c>
      <c r="E630" s="3" t="s">
        <v>52</v>
      </c>
      <c r="F630" s="3">
        <v>1</v>
      </c>
      <c r="G630" s="3">
        <v>15</v>
      </c>
      <c r="H630" s="3">
        <v>5</v>
      </c>
      <c r="O630" s="3" t="s">
        <v>53</v>
      </c>
    </row>
    <row r="631" spans="1:15">
      <c r="A631" s="3">
        <v>28</v>
      </c>
      <c r="B631" s="3">
        <v>539</v>
      </c>
      <c r="C631" s="4">
        <v>3007</v>
      </c>
      <c r="D631" s="3" t="s">
        <v>226</v>
      </c>
      <c r="E631" s="3" t="s">
        <v>16</v>
      </c>
      <c r="F631" s="3">
        <v>11</v>
      </c>
      <c r="G631" s="3">
        <v>18</v>
      </c>
      <c r="H631" s="3">
        <v>4</v>
      </c>
      <c r="K631" s="3">
        <v>2</v>
      </c>
      <c r="O631" s="3" t="s">
        <v>54</v>
      </c>
    </row>
    <row r="632" spans="1:15">
      <c r="C632" s="9" t="s">
        <v>468</v>
      </c>
      <c r="F632" s="3">
        <f>SUBTOTAL(9,F627:F631)</f>
        <v>15</v>
      </c>
      <c r="G632" s="3">
        <f>SUBTOTAL(9,G627:G631)</f>
        <v>329</v>
      </c>
      <c r="H632" s="45">
        <f>SUM(H627:H631)/COUNT(H627:H631)</f>
        <v>4.5999999999999996</v>
      </c>
      <c r="I632" s="3">
        <f t="shared" ref="I632:N632" si="91">SUBTOTAL(9,I627:I631)</f>
        <v>1</v>
      </c>
      <c r="J632" s="3">
        <f t="shared" si="91"/>
        <v>0</v>
      </c>
      <c r="K632" s="3">
        <f t="shared" si="91"/>
        <v>4</v>
      </c>
      <c r="L632" s="3">
        <f t="shared" si="91"/>
        <v>0</v>
      </c>
      <c r="M632" s="3">
        <f t="shared" si="91"/>
        <v>0</v>
      </c>
      <c r="N632" s="3">
        <f t="shared" si="91"/>
        <v>0</v>
      </c>
    </row>
    <row r="633" spans="1:15">
      <c r="A633" s="3">
        <v>40</v>
      </c>
      <c r="B633" s="3">
        <v>540</v>
      </c>
      <c r="C633" s="4">
        <v>3008</v>
      </c>
      <c r="D633" s="3" t="s">
        <v>17</v>
      </c>
      <c r="E633" s="3" t="s">
        <v>66</v>
      </c>
      <c r="F633" s="3">
        <v>1</v>
      </c>
      <c r="G633" s="3">
        <v>44</v>
      </c>
      <c r="H633" s="3">
        <v>5</v>
      </c>
      <c r="I633" s="3">
        <v>1</v>
      </c>
      <c r="O633" s="3" t="s">
        <v>67</v>
      </c>
    </row>
    <row r="634" spans="1:15">
      <c r="A634" s="3">
        <v>41</v>
      </c>
      <c r="B634" s="3">
        <v>541</v>
      </c>
      <c r="C634" s="4">
        <v>3008</v>
      </c>
      <c r="D634" s="3" t="s">
        <v>226</v>
      </c>
      <c r="E634" s="3" t="s">
        <v>16</v>
      </c>
      <c r="F634" s="3">
        <v>9</v>
      </c>
      <c r="G634" s="3">
        <v>16</v>
      </c>
      <c r="H634" s="3">
        <v>4</v>
      </c>
    </row>
    <row r="635" spans="1:15">
      <c r="C635" s="9" t="s">
        <v>469</v>
      </c>
      <c r="F635" s="3">
        <f>SUBTOTAL(9,F633:F634)</f>
        <v>10</v>
      </c>
      <c r="G635" s="3">
        <f>SUBTOTAL(9,G633:G634)</f>
        <v>60</v>
      </c>
      <c r="H635" s="3">
        <v>4.5</v>
      </c>
      <c r="I635" s="3">
        <f t="shared" ref="I635:N635" si="92">SUBTOTAL(9,I633:I634)</f>
        <v>1</v>
      </c>
      <c r="J635" s="3">
        <f t="shared" si="92"/>
        <v>0</v>
      </c>
      <c r="K635" s="3">
        <f t="shared" si="92"/>
        <v>0</v>
      </c>
      <c r="L635" s="3">
        <f t="shared" si="92"/>
        <v>0</v>
      </c>
      <c r="M635" s="3">
        <f t="shared" si="92"/>
        <v>0</v>
      </c>
      <c r="N635" s="3">
        <f t="shared" si="92"/>
        <v>0</v>
      </c>
    </row>
    <row r="636" spans="1:15">
      <c r="A636" s="3">
        <v>521</v>
      </c>
      <c r="B636" s="3">
        <v>542</v>
      </c>
      <c r="C636" s="3" t="s">
        <v>364</v>
      </c>
      <c r="D636" s="3" t="s">
        <v>34</v>
      </c>
      <c r="E636" s="3" t="s">
        <v>365</v>
      </c>
      <c r="F636" s="3">
        <v>2</v>
      </c>
      <c r="G636" s="3">
        <v>2</v>
      </c>
      <c r="H636" s="3">
        <v>3</v>
      </c>
      <c r="O636" s="6" t="s">
        <v>366</v>
      </c>
    </row>
    <row r="637" spans="1:15">
      <c r="C637" s="8" t="s">
        <v>470</v>
      </c>
      <c r="F637" s="3">
        <f>SUBTOTAL(9,F636:F636)</f>
        <v>2</v>
      </c>
      <c r="G637" s="3">
        <f>SUBTOTAL(9,G636:G636)</f>
        <v>2</v>
      </c>
      <c r="H637" s="3">
        <v>3</v>
      </c>
      <c r="I637" s="3">
        <f t="shared" ref="I637:N637" si="93">SUBTOTAL(9,I636:I636)</f>
        <v>0</v>
      </c>
      <c r="J637" s="3">
        <f t="shared" si="93"/>
        <v>0</v>
      </c>
      <c r="K637" s="3">
        <f t="shared" si="93"/>
        <v>0</v>
      </c>
      <c r="L637" s="3">
        <f t="shared" si="93"/>
        <v>0</v>
      </c>
      <c r="M637" s="3">
        <f t="shared" si="93"/>
        <v>0</v>
      </c>
      <c r="N637" s="3">
        <f t="shared" si="93"/>
        <v>0</v>
      </c>
      <c r="O637" s="6"/>
    </row>
    <row r="638" spans="1:15">
      <c r="A638" s="3">
        <v>524</v>
      </c>
      <c r="B638" s="3">
        <v>543</v>
      </c>
      <c r="C638" s="3">
        <v>3010</v>
      </c>
      <c r="D638" s="3" t="s">
        <v>226</v>
      </c>
      <c r="E638" s="3" t="s">
        <v>226</v>
      </c>
      <c r="F638" s="3">
        <v>6</v>
      </c>
      <c r="G638" s="3">
        <v>14</v>
      </c>
      <c r="H638" s="3">
        <v>4</v>
      </c>
    </row>
    <row r="639" spans="1:15">
      <c r="C639" s="8" t="s">
        <v>471</v>
      </c>
      <c r="F639" s="3">
        <f>SUBTOTAL(9,F638:F638)</f>
        <v>6</v>
      </c>
      <c r="G639" s="3">
        <f>SUBTOTAL(9,G638:G638)</f>
        <v>14</v>
      </c>
      <c r="H639" s="3">
        <v>4</v>
      </c>
      <c r="I639" s="3">
        <f t="shared" ref="I639:N639" si="94">SUBTOTAL(9,I638:I638)</f>
        <v>0</v>
      </c>
      <c r="J639" s="3">
        <f t="shared" si="94"/>
        <v>0</v>
      </c>
      <c r="K639" s="3">
        <f t="shared" si="94"/>
        <v>0</v>
      </c>
      <c r="L639" s="3">
        <f t="shared" si="94"/>
        <v>0</v>
      </c>
      <c r="M639" s="3">
        <f t="shared" si="94"/>
        <v>0</v>
      </c>
      <c r="N639" s="3">
        <f t="shared" si="94"/>
        <v>0</v>
      </c>
    </row>
    <row r="640" spans="1:15">
      <c r="A640" s="3">
        <v>522</v>
      </c>
      <c r="B640" s="3">
        <v>544</v>
      </c>
      <c r="C640" s="3">
        <v>3011</v>
      </c>
      <c r="D640" s="3" t="s">
        <v>226</v>
      </c>
      <c r="E640" s="3" t="s">
        <v>226</v>
      </c>
      <c r="F640" s="3">
        <v>5</v>
      </c>
      <c r="G640" s="3">
        <v>8</v>
      </c>
      <c r="H640" s="3">
        <v>4</v>
      </c>
    </row>
    <row r="641" spans="1:15">
      <c r="C641" s="8" t="s">
        <v>472</v>
      </c>
      <c r="F641" s="3">
        <f>SUBTOTAL(9,F640:F640)</f>
        <v>5</v>
      </c>
      <c r="G641" s="3">
        <f>SUBTOTAL(9,G640:G640)</f>
        <v>8</v>
      </c>
      <c r="H641" s="3">
        <v>4</v>
      </c>
      <c r="I641" s="3">
        <f t="shared" ref="I641:N641" si="95">SUBTOTAL(9,I640:I640)</f>
        <v>0</v>
      </c>
      <c r="J641" s="3">
        <f t="shared" si="95"/>
        <v>0</v>
      </c>
      <c r="K641" s="3">
        <f t="shared" si="95"/>
        <v>0</v>
      </c>
      <c r="L641" s="3">
        <f t="shared" si="95"/>
        <v>0</v>
      </c>
      <c r="M641" s="3">
        <f t="shared" si="95"/>
        <v>0</v>
      </c>
      <c r="N641" s="3">
        <f t="shared" si="95"/>
        <v>0</v>
      </c>
    </row>
    <row r="642" spans="1:15">
      <c r="A642" s="3">
        <v>267</v>
      </c>
      <c r="B642" s="3">
        <v>545</v>
      </c>
      <c r="C642" s="3">
        <v>3013</v>
      </c>
      <c r="D642" s="3" t="s">
        <v>32</v>
      </c>
      <c r="E642" s="3" t="s">
        <v>69</v>
      </c>
      <c r="F642" s="3">
        <v>1</v>
      </c>
      <c r="G642" s="3">
        <v>25</v>
      </c>
      <c r="H642" s="3">
        <v>4</v>
      </c>
      <c r="K642" s="3">
        <v>1</v>
      </c>
      <c r="O642" s="3" t="s">
        <v>251</v>
      </c>
    </row>
    <row r="643" spans="1:15">
      <c r="A643" s="3">
        <v>268</v>
      </c>
      <c r="B643" s="3">
        <v>546</v>
      </c>
      <c r="C643" s="3">
        <v>3013</v>
      </c>
      <c r="D643" s="3" t="s">
        <v>29</v>
      </c>
      <c r="E643" s="3" t="s">
        <v>91</v>
      </c>
      <c r="F643" s="3">
        <v>1</v>
      </c>
      <c r="G643" s="3">
        <v>4</v>
      </c>
      <c r="H643" s="3">
        <v>5</v>
      </c>
      <c r="K643" s="3">
        <v>1</v>
      </c>
    </row>
    <row r="644" spans="1:15">
      <c r="A644" s="3">
        <v>269</v>
      </c>
      <c r="B644" s="3">
        <v>547</v>
      </c>
      <c r="C644" s="3">
        <v>3013</v>
      </c>
      <c r="D644" s="3" t="s">
        <v>226</v>
      </c>
      <c r="E644" s="3" t="s">
        <v>226</v>
      </c>
      <c r="F644" s="3">
        <v>22</v>
      </c>
      <c r="G644" s="3">
        <v>29</v>
      </c>
      <c r="H644" s="3">
        <v>4</v>
      </c>
    </row>
    <row r="645" spans="1:15">
      <c r="C645" s="8" t="s">
        <v>473</v>
      </c>
      <c r="F645" s="3">
        <f>SUBTOTAL(9,F642:F644)</f>
        <v>24</v>
      </c>
      <c r="G645" s="3">
        <f>SUBTOTAL(9,G642:G644)</f>
        <v>58</v>
      </c>
      <c r="H645" s="45">
        <f>SUM(H642:H644)/COUNT(H642:H644)</f>
        <v>4.333333333333333</v>
      </c>
      <c r="I645" s="3">
        <f t="shared" ref="I645:N645" si="96">SUBTOTAL(9,I642:I644)</f>
        <v>0</v>
      </c>
      <c r="J645" s="3">
        <f t="shared" si="96"/>
        <v>0</v>
      </c>
      <c r="K645" s="3">
        <f t="shared" si="96"/>
        <v>2</v>
      </c>
      <c r="L645" s="3">
        <f t="shared" si="96"/>
        <v>0</v>
      </c>
      <c r="M645" s="3">
        <f t="shared" si="96"/>
        <v>0</v>
      </c>
      <c r="N645" s="3">
        <f t="shared" si="96"/>
        <v>0</v>
      </c>
    </row>
    <row r="646" spans="1:15">
      <c r="A646" s="3">
        <v>523</v>
      </c>
      <c r="B646" s="3">
        <v>548</v>
      </c>
      <c r="C646" s="3">
        <v>3014</v>
      </c>
      <c r="D646" s="3" t="s">
        <v>226</v>
      </c>
      <c r="E646" s="3" t="s">
        <v>226</v>
      </c>
      <c r="F646" s="3">
        <v>5</v>
      </c>
      <c r="G646" s="3">
        <v>10</v>
      </c>
      <c r="H646" s="3">
        <v>4</v>
      </c>
    </row>
    <row r="647" spans="1:15">
      <c r="C647" s="8" t="s">
        <v>474</v>
      </c>
      <c r="F647" s="3">
        <f>SUBTOTAL(9,F646:F646)</f>
        <v>5</v>
      </c>
      <c r="G647" s="3">
        <f>SUBTOTAL(9,G646:G646)</f>
        <v>10</v>
      </c>
      <c r="H647" s="3">
        <v>4</v>
      </c>
      <c r="I647" s="3">
        <f t="shared" ref="I647:N647" si="97">SUBTOTAL(9,I646:I646)</f>
        <v>0</v>
      </c>
      <c r="J647" s="3">
        <f t="shared" si="97"/>
        <v>0</v>
      </c>
      <c r="K647" s="3">
        <f t="shared" si="97"/>
        <v>0</v>
      </c>
      <c r="L647" s="3">
        <f t="shared" si="97"/>
        <v>0</v>
      </c>
      <c r="M647" s="3">
        <f t="shared" si="97"/>
        <v>0</v>
      </c>
      <c r="N647" s="3">
        <f t="shared" si="97"/>
        <v>0</v>
      </c>
    </row>
    <row r="648" spans="1:15">
      <c r="A648" s="3">
        <v>488</v>
      </c>
      <c r="B648" s="3">
        <v>549</v>
      </c>
      <c r="C648" s="3">
        <v>3015</v>
      </c>
      <c r="D648" s="3" t="s">
        <v>34</v>
      </c>
      <c r="E648" s="3" t="s">
        <v>20</v>
      </c>
      <c r="F648" s="3">
        <v>1</v>
      </c>
      <c r="G648" s="3">
        <v>5</v>
      </c>
      <c r="O648" s="3" t="s">
        <v>355</v>
      </c>
    </row>
    <row r="649" spans="1:15">
      <c r="A649" s="3">
        <v>489</v>
      </c>
      <c r="B649" s="3">
        <v>550</v>
      </c>
      <c r="C649" s="3">
        <v>3015</v>
      </c>
      <c r="D649" s="3" t="s">
        <v>29</v>
      </c>
      <c r="E649" s="3" t="s">
        <v>69</v>
      </c>
      <c r="F649" s="3">
        <v>1</v>
      </c>
      <c r="G649" s="3">
        <v>2</v>
      </c>
      <c r="H649" s="3">
        <v>5</v>
      </c>
      <c r="O649" s="3" t="s">
        <v>356</v>
      </c>
    </row>
    <row r="650" spans="1:15">
      <c r="A650" s="3">
        <v>490</v>
      </c>
      <c r="B650" s="3">
        <v>551</v>
      </c>
      <c r="C650" s="3">
        <v>3015</v>
      </c>
      <c r="D650" s="3" t="s">
        <v>226</v>
      </c>
      <c r="E650" s="3" t="s">
        <v>226</v>
      </c>
      <c r="F650" s="3">
        <v>10</v>
      </c>
      <c r="G650" s="3">
        <v>7</v>
      </c>
      <c r="H650" s="3">
        <v>3</v>
      </c>
    </row>
    <row r="651" spans="1:15">
      <c r="C651" s="8" t="s">
        <v>475</v>
      </c>
      <c r="F651" s="3">
        <f>SUBTOTAL(9,F648:F650)</f>
        <v>12</v>
      </c>
      <c r="G651" s="3">
        <f>SUBTOTAL(9,G648:G650)</f>
        <v>14</v>
      </c>
      <c r="H651" s="3">
        <v>4</v>
      </c>
      <c r="I651" s="3">
        <f t="shared" ref="I651:N651" si="98">SUBTOTAL(9,I648:I650)</f>
        <v>0</v>
      </c>
      <c r="J651" s="3">
        <f t="shared" si="98"/>
        <v>0</v>
      </c>
      <c r="K651" s="3">
        <f t="shared" si="98"/>
        <v>0</v>
      </c>
      <c r="L651" s="3">
        <f t="shared" si="98"/>
        <v>0</v>
      </c>
      <c r="M651" s="3">
        <f t="shared" si="98"/>
        <v>0</v>
      </c>
      <c r="N651" s="3">
        <f t="shared" si="98"/>
        <v>0</v>
      </c>
    </row>
    <row r="652" spans="1:15">
      <c r="A652" s="3">
        <v>507</v>
      </c>
      <c r="B652" s="3">
        <v>552</v>
      </c>
      <c r="C652" s="3">
        <v>3016</v>
      </c>
      <c r="D652" s="3" t="s">
        <v>226</v>
      </c>
      <c r="E652" s="3" t="s">
        <v>226</v>
      </c>
      <c r="F652" s="3">
        <v>2</v>
      </c>
      <c r="G652" s="3">
        <v>5</v>
      </c>
      <c r="H652" s="3">
        <v>3</v>
      </c>
    </row>
    <row r="653" spans="1:15">
      <c r="C653" s="8" t="s">
        <v>476</v>
      </c>
      <c r="F653" s="3">
        <f>SUBTOTAL(9,F652:F652)</f>
        <v>2</v>
      </c>
      <c r="G653" s="3">
        <f>SUBTOTAL(9,G652:G652)</f>
        <v>5</v>
      </c>
      <c r="H653" s="3">
        <v>3</v>
      </c>
      <c r="I653" s="3">
        <f t="shared" ref="I653:N653" si="99">SUBTOTAL(9,I652:I652)</f>
        <v>0</v>
      </c>
      <c r="J653" s="3">
        <f t="shared" si="99"/>
        <v>0</v>
      </c>
      <c r="K653" s="3">
        <f t="shared" si="99"/>
        <v>0</v>
      </c>
      <c r="L653" s="3">
        <f t="shared" si="99"/>
        <v>0</v>
      </c>
      <c r="M653" s="3">
        <f t="shared" si="99"/>
        <v>0</v>
      </c>
      <c r="N653" s="3">
        <f t="shared" si="99"/>
        <v>0</v>
      </c>
    </row>
    <row r="654" spans="1:15">
      <c r="A654" s="3">
        <v>39</v>
      </c>
      <c r="B654" s="3">
        <v>553</v>
      </c>
      <c r="C654" s="3" t="s">
        <v>62</v>
      </c>
      <c r="D654" s="3" t="s">
        <v>65</v>
      </c>
      <c r="E654" s="3" t="s">
        <v>18</v>
      </c>
      <c r="F654" s="3">
        <v>1</v>
      </c>
      <c r="G654" s="3">
        <v>18</v>
      </c>
      <c r="H654" s="3">
        <v>4</v>
      </c>
      <c r="J654" s="3">
        <v>1</v>
      </c>
      <c r="K654" s="3">
        <v>1</v>
      </c>
    </row>
    <row r="655" spans="1:15">
      <c r="A655" s="3">
        <v>37</v>
      </c>
      <c r="B655" s="3">
        <v>554</v>
      </c>
      <c r="C655" s="3" t="s">
        <v>62</v>
      </c>
      <c r="D655" s="3" t="s">
        <v>63</v>
      </c>
      <c r="E655" s="3" t="s">
        <v>18</v>
      </c>
      <c r="F655" s="3">
        <v>1</v>
      </c>
      <c r="G655" s="3">
        <v>9</v>
      </c>
      <c r="H655" s="3">
        <v>5</v>
      </c>
      <c r="J655" s="3">
        <v>1</v>
      </c>
    </row>
    <row r="656" spans="1:15">
      <c r="A656" s="3">
        <v>38</v>
      </c>
      <c r="B656" s="3">
        <v>555</v>
      </c>
      <c r="C656" s="3" t="s">
        <v>62</v>
      </c>
      <c r="D656" s="3" t="s">
        <v>34</v>
      </c>
      <c r="E656" s="3" t="s">
        <v>64</v>
      </c>
      <c r="F656" s="3">
        <v>1</v>
      </c>
      <c r="G656" s="3">
        <v>4</v>
      </c>
      <c r="H656" s="3">
        <v>5</v>
      </c>
    </row>
    <row r="657" spans="1:14">
      <c r="A657" s="3">
        <v>508</v>
      </c>
      <c r="B657" s="3">
        <v>556</v>
      </c>
      <c r="C657" s="3" t="s">
        <v>362</v>
      </c>
      <c r="D657" s="3" t="s">
        <v>226</v>
      </c>
      <c r="E657" s="3" t="s">
        <v>226</v>
      </c>
      <c r="F657" s="3">
        <v>1</v>
      </c>
      <c r="G657" s="3">
        <v>3</v>
      </c>
      <c r="H657" s="3">
        <v>3</v>
      </c>
    </row>
    <row r="658" spans="1:14">
      <c r="C658" s="8" t="s">
        <v>477</v>
      </c>
      <c r="F658" s="3">
        <f>SUM(F654:F657)</f>
        <v>4</v>
      </c>
      <c r="G658" s="3">
        <f t="shared" ref="G658:N658" si="100">SUM(G654:G657)</f>
        <v>34</v>
      </c>
      <c r="H658" s="45">
        <f>SUM(H654:H657)/COUNT(H654:H657)</f>
        <v>4.25</v>
      </c>
      <c r="I658" s="3">
        <f t="shared" si="100"/>
        <v>0</v>
      </c>
      <c r="J658" s="3">
        <f t="shared" si="100"/>
        <v>2</v>
      </c>
      <c r="K658" s="3">
        <f t="shared" si="100"/>
        <v>1</v>
      </c>
      <c r="L658" s="3">
        <f t="shared" si="100"/>
        <v>0</v>
      </c>
      <c r="M658" s="3">
        <f t="shared" si="100"/>
        <v>0</v>
      </c>
      <c r="N658" s="3">
        <f t="shared" si="100"/>
        <v>0</v>
      </c>
    </row>
    <row r="659" spans="1:14">
      <c r="C659" s="8" t="s">
        <v>478</v>
      </c>
      <c r="F659" s="3">
        <f>SUBTOTAL(9,F2:F657)</f>
        <v>2944</v>
      </c>
      <c r="G659" s="3">
        <f>SUBTOTAL(9,G2:G657)</f>
        <v>14878</v>
      </c>
      <c r="I659" s="3">
        <f t="shared" ref="I659:N659" si="101">SUBTOTAL(9,I2:I657)</f>
        <v>186</v>
      </c>
      <c r="J659" s="3">
        <f t="shared" si="101"/>
        <v>82</v>
      </c>
      <c r="K659" s="3">
        <f t="shared" si="101"/>
        <v>120</v>
      </c>
      <c r="L659" s="3">
        <f t="shared" si="101"/>
        <v>310</v>
      </c>
      <c r="M659" s="3">
        <f t="shared" si="101"/>
        <v>84</v>
      </c>
      <c r="N659" s="3">
        <f t="shared" si="101"/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16"/>
  <sheetViews>
    <sheetView workbookViewId="0">
      <selection activeCell="D32" sqref="D32"/>
    </sheetView>
  </sheetViews>
  <sheetFormatPr defaultRowHeight="15"/>
  <cols>
    <col min="1" max="1" width="13.28515625" customWidth="1"/>
  </cols>
  <sheetData>
    <row r="1" spans="1:16" ht="51.75">
      <c r="A1" s="38" t="s">
        <v>605</v>
      </c>
      <c r="B1" s="39" t="s">
        <v>588</v>
      </c>
      <c r="C1" s="39" t="s">
        <v>589</v>
      </c>
      <c r="D1" s="39" t="s">
        <v>590</v>
      </c>
      <c r="E1" s="39" t="s">
        <v>606</v>
      </c>
      <c r="F1" s="40" t="s">
        <v>607</v>
      </c>
      <c r="G1" s="39" t="s">
        <v>608</v>
      </c>
      <c r="H1" s="39" t="s">
        <v>609</v>
      </c>
      <c r="I1" s="39" t="s">
        <v>610</v>
      </c>
      <c r="J1" s="39" t="s">
        <v>611</v>
      </c>
      <c r="K1" s="39" t="s">
        <v>612</v>
      </c>
      <c r="L1" s="40" t="s">
        <v>495</v>
      </c>
      <c r="M1" s="39" t="s">
        <v>613</v>
      </c>
      <c r="N1" s="39" t="s">
        <v>614</v>
      </c>
      <c r="O1" s="97" t="s">
        <v>615</v>
      </c>
      <c r="P1" s="40" t="s">
        <v>676</v>
      </c>
    </row>
    <row r="2" spans="1:16">
      <c r="A2" s="41" t="s">
        <v>351</v>
      </c>
      <c r="B2" s="42">
        <v>20</v>
      </c>
      <c r="C2" s="42">
        <v>55</v>
      </c>
      <c r="D2" s="42"/>
      <c r="E2" s="42">
        <v>17.846153846153847</v>
      </c>
      <c r="F2" s="107">
        <v>22.851851851851851</v>
      </c>
      <c r="G2" s="42">
        <v>11.357142857142858</v>
      </c>
      <c r="H2" s="42">
        <v>30.5</v>
      </c>
      <c r="I2" s="42">
        <v>27.48</v>
      </c>
      <c r="J2" s="42">
        <v>24.888888888888889</v>
      </c>
      <c r="K2" s="42">
        <v>23.75</v>
      </c>
      <c r="L2" s="107">
        <v>23.015873015873016</v>
      </c>
      <c r="M2" s="42">
        <v>111.66666666666667</v>
      </c>
      <c r="N2" s="42">
        <v>20.833333333333332</v>
      </c>
      <c r="O2" s="108">
        <v>51.111111111111114</v>
      </c>
      <c r="P2" s="43">
        <v>25.525252525252526</v>
      </c>
    </row>
    <row r="3" spans="1:16">
      <c r="A3" s="41" t="s">
        <v>480</v>
      </c>
      <c r="B3" s="42">
        <v>6.875</v>
      </c>
      <c r="C3" s="42">
        <v>13.333333333333334</v>
      </c>
      <c r="D3" s="42">
        <v>3.5</v>
      </c>
      <c r="E3" s="42">
        <v>6.7857142857142856</v>
      </c>
      <c r="F3" s="43">
        <v>8.0975609756097562</v>
      </c>
      <c r="G3" s="42">
        <v>10.166666666666666</v>
      </c>
      <c r="H3" s="42">
        <v>2.6666666666666665</v>
      </c>
      <c r="I3" s="42">
        <v>5.9074074074074074</v>
      </c>
      <c r="J3" s="42">
        <v>8.183673469387756</v>
      </c>
      <c r="K3" s="42">
        <v>7.0714285714285712</v>
      </c>
      <c r="L3" s="43">
        <v>6.856410256410256</v>
      </c>
      <c r="M3" s="42">
        <v>7</v>
      </c>
      <c r="N3" s="42">
        <v>7.833333333333333</v>
      </c>
      <c r="O3" s="108">
        <v>7.666666666666667</v>
      </c>
      <c r="P3" s="43">
        <v>7.1075697211155378</v>
      </c>
    </row>
    <row r="4" spans="1:16">
      <c r="A4" s="41" t="s">
        <v>337</v>
      </c>
      <c r="B4" s="42">
        <v>8.6666666666666661</v>
      </c>
      <c r="C4" s="42">
        <v>3.5</v>
      </c>
      <c r="D4" s="42"/>
      <c r="E4" s="42">
        <v>2.7777777777777777</v>
      </c>
      <c r="F4" s="43">
        <v>4.4800000000000004</v>
      </c>
      <c r="G4" s="42">
        <v>9.3333333333333339</v>
      </c>
      <c r="H4" s="42">
        <v>2</v>
      </c>
      <c r="I4" s="42">
        <v>4.5</v>
      </c>
      <c r="J4" s="42">
        <v>10.333333333333334</v>
      </c>
      <c r="K4" s="42">
        <v>4</v>
      </c>
      <c r="L4" s="43">
        <v>6.3953488372093021</v>
      </c>
      <c r="M4" s="42">
        <v>5</v>
      </c>
      <c r="N4" s="42">
        <v>6</v>
      </c>
      <c r="O4" s="108">
        <v>5.666666666666667</v>
      </c>
      <c r="P4" s="43">
        <v>5.6891891891891895</v>
      </c>
    </row>
    <row r="5" spans="1:16">
      <c r="A5" s="41" t="s">
        <v>481</v>
      </c>
      <c r="B5" s="42">
        <v>28.5</v>
      </c>
      <c r="C5" s="42">
        <v>91</v>
      </c>
      <c r="D5" s="42"/>
      <c r="E5" s="42">
        <v>213</v>
      </c>
      <c r="F5" s="43">
        <v>69.666666666666671</v>
      </c>
      <c r="G5" s="42"/>
      <c r="H5" s="42"/>
      <c r="I5" s="42">
        <v>17.888888888888889</v>
      </c>
      <c r="J5" s="42">
        <v>31.4</v>
      </c>
      <c r="K5" s="42"/>
      <c r="L5" s="43">
        <v>22.714285714285715</v>
      </c>
      <c r="M5" s="42"/>
      <c r="N5" s="42">
        <v>25.647058823529413</v>
      </c>
      <c r="O5" s="108">
        <v>25.647058823529413</v>
      </c>
      <c r="P5" s="43">
        <v>31.675675675675677</v>
      </c>
    </row>
    <row r="6" spans="1:16">
      <c r="A6" s="41" t="s">
        <v>482</v>
      </c>
      <c r="B6" s="42">
        <v>6.375</v>
      </c>
      <c r="C6" s="42"/>
      <c r="D6" s="42"/>
      <c r="E6" s="42">
        <v>135</v>
      </c>
      <c r="F6" s="43">
        <v>32.1</v>
      </c>
      <c r="G6" s="42"/>
      <c r="H6" s="42"/>
      <c r="I6" s="42">
        <v>4</v>
      </c>
      <c r="J6" s="42">
        <v>7</v>
      </c>
      <c r="K6" s="42"/>
      <c r="L6" s="43">
        <v>4.75</v>
      </c>
      <c r="M6" s="42"/>
      <c r="N6" s="42">
        <v>5</v>
      </c>
      <c r="O6" s="108">
        <v>5</v>
      </c>
      <c r="P6" s="43">
        <v>21.875</v>
      </c>
    </row>
    <row r="7" spans="1:16">
      <c r="A7" s="41" t="s">
        <v>488</v>
      </c>
      <c r="B7" s="42">
        <v>25</v>
      </c>
      <c r="C7" s="42">
        <v>173</v>
      </c>
      <c r="D7" s="42"/>
      <c r="E7" s="42"/>
      <c r="F7" s="43">
        <v>74.333333333333329</v>
      </c>
      <c r="G7" s="42">
        <v>11</v>
      </c>
      <c r="H7" s="42"/>
      <c r="I7" s="42">
        <v>22.25</v>
      </c>
      <c r="J7" s="42">
        <v>9</v>
      </c>
      <c r="K7" s="42"/>
      <c r="L7" s="43">
        <v>18.166666666666668</v>
      </c>
      <c r="M7" s="42"/>
      <c r="N7" s="42"/>
      <c r="O7" s="108"/>
      <c r="P7" s="43">
        <v>36.888888888888886</v>
      </c>
    </row>
    <row r="8" spans="1:16">
      <c r="A8" s="41" t="s">
        <v>494</v>
      </c>
      <c r="B8" s="42"/>
      <c r="C8" s="42"/>
      <c r="D8" s="42"/>
      <c r="E8" s="42"/>
      <c r="F8" s="43"/>
      <c r="G8" s="42"/>
      <c r="H8" s="42"/>
      <c r="I8" s="42">
        <v>0.2</v>
      </c>
      <c r="J8" s="42"/>
      <c r="K8" s="42"/>
      <c r="L8" s="43">
        <v>0.2</v>
      </c>
      <c r="M8" s="42"/>
      <c r="N8" s="42"/>
      <c r="O8" s="108"/>
      <c r="P8" s="43">
        <v>0.2</v>
      </c>
    </row>
    <row r="9" spans="1:16">
      <c r="A9" s="15" t="s">
        <v>497</v>
      </c>
      <c r="B9" s="47">
        <v>12.702127659574469</v>
      </c>
      <c r="C9" s="47">
        <v>24.333333333333332</v>
      </c>
      <c r="D9" s="47">
        <v>3.5</v>
      </c>
      <c r="E9" s="47">
        <v>21.410256410256409</v>
      </c>
      <c r="F9" s="70">
        <v>18.0625</v>
      </c>
      <c r="G9" s="47">
        <v>10.583333333333334</v>
      </c>
      <c r="H9" s="47">
        <v>8.7777777777777786</v>
      </c>
      <c r="I9" s="47">
        <v>9.4722222222222214</v>
      </c>
      <c r="J9" s="47">
        <v>13.325581395348838</v>
      </c>
      <c r="K9" s="47">
        <v>10.421052631578947</v>
      </c>
      <c r="L9" s="70">
        <v>10.633333333333333</v>
      </c>
      <c r="M9" s="47">
        <v>45.75</v>
      </c>
      <c r="N9" s="47">
        <v>16.804878048780488</v>
      </c>
      <c r="O9" s="109">
        <v>21.530612244897959</v>
      </c>
      <c r="P9" s="70">
        <v>13.415478615071283</v>
      </c>
    </row>
    <row r="10" spans="1:16">
      <c r="A10" s="41" t="s">
        <v>485</v>
      </c>
      <c r="B10" s="42"/>
      <c r="C10" s="42">
        <v>19</v>
      </c>
      <c r="D10" s="42"/>
      <c r="E10" s="42">
        <v>79.75</v>
      </c>
      <c r="F10" s="43">
        <v>67.599999999999994</v>
      </c>
      <c r="G10" s="42">
        <v>15.75</v>
      </c>
      <c r="H10" s="42"/>
      <c r="I10" s="42">
        <v>21.655172413793103</v>
      </c>
      <c r="J10" s="42">
        <v>6.3703703703703702</v>
      </c>
      <c r="K10" s="42">
        <v>16.5</v>
      </c>
      <c r="L10" s="43">
        <v>14.530303030303031</v>
      </c>
      <c r="M10" s="42">
        <v>25</v>
      </c>
      <c r="N10" s="42"/>
      <c r="O10" s="108">
        <v>25</v>
      </c>
      <c r="P10" s="43">
        <v>18.361111111111111</v>
      </c>
    </row>
    <row r="11" spans="1:16">
      <c r="A11" s="41" t="s">
        <v>484</v>
      </c>
      <c r="B11" s="42">
        <v>10</v>
      </c>
      <c r="C11" s="42">
        <v>2.5714285714285716</v>
      </c>
      <c r="D11" s="42"/>
      <c r="E11" s="42">
        <v>5.0666666666666664</v>
      </c>
      <c r="F11" s="43">
        <v>5.333333333333333</v>
      </c>
      <c r="G11" s="42">
        <v>3.125</v>
      </c>
      <c r="H11" s="42">
        <v>1.75</v>
      </c>
      <c r="I11" s="42">
        <v>5.2121212121212119</v>
      </c>
      <c r="J11" s="42">
        <v>5.1081081081081079</v>
      </c>
      <c r="K11" s="42">
        <v>8</v>
      </c>
      <c r="L11" s="43">
        <v>5.1098901098901095</v>
      </c>
      <c r="M11" s="42"/>
      <c r="N11" s="42">
        <v>0</v>
      </c>
      <c r="O11" s="108">
        <v>0</v>
      </c>
      <c r="P11" s="43">
        <v>5.117647058823529</v>
      </c>
    </row>
    <row r="12" spans="1:16">
      <c r="A12" s="41" t="s">
        <v>489</v>
      </c>
      <c r="B12" s="42"/>
      <c r="C12" s="42"/>
      <c r="D12" s="42"/>
      <c r="E12" s="42">
        <v>1</v>
      </c>
      <c r="F12" s="43">
        <v>1</v>
      </c>
      <c r="G12" s="42"/>
      <c r="H12" s="42"/>
      <c r="I12" s="42">
        <v>10.833333333333334</v>
      </c>
      <c r="J12" s="42">
        <v>1</v>
      </c>
      <c r="K12" s="42"/>
      <c r="L12" s="43">
        <v>8.375</v>
      </c>
      <c r="M12" s="42"/>
      <c r="N12" s="42"/>
      <c r="O12" s="108"/>
      <c r="P12" s="43">
        <v>7.5555555555555554</v>
      </c>
    </row>
    <row r="13" spans="1:16">
      <c r="A13" s="15" t="s">
        <v>497</v>
      </c>
      <c r="B13" s="47">
        <v>10</v>
      </c>
      <c r="C13" s="47">
        <v>4.625</v>
      </c>
      <c r="D13" s="47"/>
      <c r="E13" s="47">
        <v>19.8</v>
      </c>
      <c r="F13" s="70">
        <v>14.636363636363637</v>
      </c>
      <c r="G13" s="47">
        <v>9.4375</v>
      </c>
      <c r="H13" s="47">
        <v>1.75</v>
      </c>
      <c r="I13" s="47">
        <v>12.720588235294118</v>
      </c>
      <c r="J13" s="47">
        <v>5.5</v>
      </c>
      <c r="K13" s="47">
        <v>9.545454545454545</v>
      </c>
      <c r="L13" s="70">
        <v>9.036363636363637</v>
      </c>
      <c r="M13" s="47">
        <v>25</v>
      </c>
      <c r="N13" s="47">
        <v>0</v>
      </c>
      <c r="O13" s="109">
        <v>12.5</v>
      </c>
      <c r="P13" s="70">
        <v>9.9949999999999992</v>
      </c>
    </row>
    <row r="14" spans="1:16">
      <c r="A14" s="41" t="s">
        <v>486</v>
      </c>
      <c r="B14" s="42">
        <v>3</v>
      </c>
      <c r="C14" s="42">
        <v>1.25</v>
      </c>
      <c r="D14" s="42"/>
      <c r="E14" s="42">
        <v>2.2000000000000002</v>
      </c>
      <c r="F14" s="43">
        <v>2.0526315789473686</v>
      </c>
      <c r="G14" s="42">
        <v>1.4285714285714286</v>
      </c>
      <c r="H14" s="42"/>
      <c r="I14" s="42">
        <v>1</v>
      </c>
      <c r="J14" s="42"/>
      <c r="K14" s="42">
        <v>1</v>
      </c>
      <c r="L14" s="43">
        <v>1.1304347826086956</v>
      </c>
      <c r="M14" s="42"/>
      <c r="N14" s="42">
        <v>1.5</v>
      </c>
      <c r="O14" s="108">
        <v>1.5</v>
      </c>
      <c r="P14" s="43">
        <v>1.5434782608695652</v>
      </c>
    </row>
    <row r="15" spans="1:16">
      <c r="A15" s="44" t="s">
        <v>483</v>
      </c>
      <c r="B15" s="71">
        <v>3.2395833333333335</v>
      </c>
      <c r="C15" s="71">
        <v>0.55555555555555558</v>
      </c>
      <c r="D15" s="71">
        <v>1</v>
      </c>
      <c r="E15" s="71">
        <v>2.0165289256198347</v>
      </c>
      <c r="F15" s="70">
        <v>2.5457142857142858</v>
      </c>
      <c r="G15" s="71">
        <v>2.6574074074074074</v>
      </c>
      <c r="H15" s="71">
        <v>2.4285714285714284</v>
      </c>
      <c r="I15" s="71">
        <v>2.8052516411378554</v>
      </c>
      <c r="J15" s="71">
        <v>3.0155763239875388</v>
      </c>
      <c r="K15" s="71">
        <v>2.9736842105263159</v>
      </c>
      <c r="L15" s="70">
        <v>2.8242385786802031</v>
      </c>
      <c r="M15" s="71">
        <v>1.4920634920634921</v>
      </c>
      <c r="N15" s="71">
        <v>3.1906976744186046</v>
      </c>
      <c r="O15" s="109">
        <v>2.8057553956834531</v>
      </c>
      <c r="P15" s="70">
        <v>2.7776769509981851</v>
      </c>
    </row>
    <row r="16" spans="1:16">
      <c r="A16" s="22" t="s">
        <v>487</v>
      </c>
      <c r="B16" s="72">
        <v>5.1479999999999997</v>
      </c>
      <c r="C16" s="72">
        <v>9.6417910447761201</v>
      </c>
      <c r="D16" s="72">
        <v>1.4166666666666667</v>
      </c>
      <c r="E16" s="72">
        <v>8.032432432432433</v>
      </c>
      <c r="F16" s="73">
        <v>6.6848249027237356</v>
      </c>
      <c r="G16" s="72">
        <v>4.0581818181818186</v>
      </c>
      <c r="H16" s="72">
        <v>3.306451612903226</v>
      </c>
      <c r="I16" s="72">
        <v>4.3804255319148933</v>
      </c>
      <c r="J16" s="72">
        <v>5.2367864693446089</v>
      </c>
      <c r="K16" s="72">
        <v>4.8807339449541285</v>
      </c>
      <c r="L16" s="73">
        <v>4.525787965616046</v>
      </c>
      <c r="M16" s="72">
        <v>6.7361111111111107</v>
      </c>
      <c r="N16" s="72">
        <v>5.2911877394636013</v>
      </c>
      <c r="O16" s="110">
        <v>5.6036036036036032</v>
      </c>
      <c r="P16" s="73">
        <v>5.0251615096905811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174"/>
  <sheetViews>
    <sheetView zoomScaleNormal="100" workbookViewId="0">
      <pane ySplit="1" topLeftCell="A149" activePane="bottomLeft" state="frozen"/>
      <selection pane="bottomLeft" activeCell="G158" sqref="G158:G174"/>
    </sheetView>
  </sheetViews>
  <sheetFormatPr defaultRowHeight="15"/>
  <cols>
    <col min="1" max="1" width="9.140625" customWidth="1"/>
    <col min="2" max="2" width="8.85546875" customWidth="1"/>
    <col min="3" max="3" width="13.28515625" customWidth="1"/>
    <col min="4" max="4" width="9.28515625" customWidth="1"/>
    <col min="5" max="15" width="9.140625" customWidth="1"/>
    <col min="17" max="17" width="9.140625" customWidth="1"/>
    <col min="18" max="18" width="0.140625" customWidth="1"/>
    <col min="19" max="26" width="9.140625" hidden="1" customWidth="1"/>
    <col min="27" max="27" width="9.140625" customWidth="1"/>
    <col min="28" max="28" width="0.140625" customWidth="1"/>
    <col min="29" max="30" width="9.140625" hidden="1" customWidth="1"/>
    <col min="31" max="31" width="9.140625" customWidth="1"/>
    <col min="32" max="32" width="4.42578125" customWidth="1"/>
    <col min="33" max="33" width="5.7109375" customWidth="1"/>
  </cols>
  <sheetData>
    <row r="1" spans="1:35">
      <c r="A1" s="1" t="s">
        <v>376</v>
      </c>
      <c r="B1" s="16" t="s">
        <v>1</v>
      </c>
      <c r="C1" s="31" t="s">
        <v>498</v>
      </c>
      <c r="D1" s="16" t="s">
        <v>1</v>
      </c>
      <c r="E1" s="25" t="s">
        <v>592</v>
      </c>
      <c r="F1" s="28" t="s">
        <v>621</v>
      </c>
      <c r="G1" s="28" t="s">
        <v>620</v>
      </c>
      <c r="H1" s="21" t="s">
        <v>622</v>
      </c>
      <c r="I1" s="21" t="s">
        <v>616</v>
      </c>
      <c r="J1" s="21" t="s">
        <v>5</v>
      </c>
      <c r="K1" s="21" t="s">
        <v>6</v>
      </c>
      <c r="L1" s="21" t="s">
        <v>7</v>
      </c>
      <c r="M1" s="21" t="s">
        <v>617</v>
      </c>
      <c r="N1" s="46" t="s">
        <v>9</v>
      </c>
      <c r="O1" s="1" t="s">
        <v>618</v>
      </c>
      <c r="Q1" s="36" t="s">
        <v>1</v>
      </c>
      <c r="R1" s="36" t="s">
        <v>498</v>
      </c>
      <c r="S1" s="36" t="s">
        <v>592</v>
      </c>
      <c r="T1" t="s">
        <v>351</v>
      </c>
      <c r="U1" t="s">
        <v>480</v>
      </c>
      <c r="V1" t="s">
        <v>337</v>
      </c>
      <c r="W1" t="s">
        <v>481</v>
      </c>
      <c r="X1" t="s">
        <v>482</v>
      </c>
      <c r="Y1" t="s">
        <v>488</v>
      </c>
      <c r="Z1" t="s">
        <v>494</v>
      </c>
      <c r="AA1" t="s">
        <v>646</v>
      </c>
      <c r="AB1" t="s">
        <v>485</v>
      </c>
      <c r="AC1" t="s">
        <v>484</v>
      </c>
      <c r="AD1" t="s">
        <v>489</v>
      </c>
      <c r="AE1" t="s">
        <v>645</v>
      </c>
      <c r="AF1" t="s">
        <v>486</v>
      </c>
      <c r="AG1" t="s">
        <v>483</v>
      </c>
      <c r="AH1" t="s">
        <v>487</v>
      </c>
    </row>
    <row r="2" spans="1:35">
      <c r="A2" s="3">
        <v>289</v>
      </c>
      <c r="B2" s="17">
        <v>1000</v>
      </c>
      <c r="C2" s="32" t="s">
        <v>502</v>
      </c>
      <c r="D2" s="17">
        <v>1000</v>
      </c>
      <c r="E2" s="24"/>
      <c r="F2" s="48">
        <v>11</v>
      </c>
      <c r="G2" s="48">
        <v>7</v>
      </c>
      <c r="H2" s="53">
        <f>F2/G2</f>
        <v>1.5714285714285714</v>
      </c>
      <c r="I2" s="53">
        <v>4.4000000000000004</v>
      </c>
      <c r="J2" s="48">
        <v>3</v>
      </c>
      <c r="K2" s="48">
        <v>0</v>
      </c>
      <c r="L2" s="48">
        <v>0</v>
      </c>
      <c r="M2" s="48">
        <v>0</v>
      </c>
      <c r="N2" s="48">
        <v>1</v>
      </c>
      <c r="O2" s="49">
        <v>1</v>
      </c>
      <c r="Q2" s="36">
        <v>1000</v>
      </c>
      <c r="R2" s="36" t="s">
        <v>502</v>
      </c>
      <c r="S2" s="36"/>
      <c r="T2">
        <v>4</v>
      </c>
      <c r="U2">
        <v>1</v>
      </c>
      <c r="W2">
        <v>1</v>
      </c>
      <c r="AA2">
        <v>6</v>
      </c>
      <c r="AC2">
        <v>1</v>
      </c>
      <c r="AE2">
        <v>1</v>
      </c>
      <c r="AG2">
        <v>0</v>
      </c>
      <c r="AH2">
        <v>7</v>
      </c>
      <c r="AI2" s="37">
        <f>G2-AH2</f>
        <v>0</v>
      </c>
    </row>
    <row r="3" spans="1:35">
      <c r="A3" s="3">
        <v>106</v>
      </c>
      <c r="B3" s="17" t="s">
        <v>116</v>
      </c>
      <c r="C3" s="32" t="s">
        <v>503</v>
      </c>
      <c r="D3" s="17" t="s">
        <v>116</v>
      </c>
      <c r="E3" s="24"/>
      <c r="F3" s="48">
        <v>233</v>
      </c>
      <c r="G3" s="48">
        <v>25</v>
      </c>
      <c r="H3" s="53">
        <f t="shared" ref="H3:H37" si="0">F3/G3</f>
        <v>9.32</v>
      </c>
      <c r="I3" s="53">
        <v>4.5999999999999996</v>
      </c>
      <c r="J3" s="48">
        <v>0</v>
      </c>
      <c r="K3" s="48">
        <v>0</v>
      </c>
      <c r="L3" s="3">
        <v>1</v>
      </c>
      <c r="M3" s="48">
        <v>1</v>
      </c>
      <c r="N3" s="48">
        <v>0</v>
      </c>
      <c r="O3" s="49">
        <v>0</v>
      </c>
      <c r="Q3" s="36" t="s">
        <v>116</v>
      </c>
      <c r="R3" s="36" t="s">
        <v>503</v>
      </c>
      <c r="S3" s="36"/>
      <c r="U3">
        <v>1</v>
      </c>
      <c r="V3">
        <v>1</v>
      </c>
      <c r="Y3">
        <v>2</v>
      </c>
      <c r="AA3">
        <v>4</v>
      </c>
      <c r="AE3">
        <v>0</v>
      </c>
      <c r="AF3">
        <v>1</v>
      </c>
      <c r="AG3">
        <v>20</v>
      </c>
      <c r="AH3">
        <v>25</v>
      </c>
      <c r="AI3" s="37">
        <f t="shared" ref="AI3:AI66" si="1">G3-AH3</f>
        <v>0</v>
      </c>
    </row>
    <row r="4" spans="1:35">
      <c r="A4" s="3">
        <v>72</v>
      </c>
      <c r="B4" s="17" t="s">
        <v>89</v>
      </c>
      <c r="C4" s="32" t="s">
        <v>504</v>
      </c>
      <c r="D4" s="17" t="s">
        <v>89</v>
      </c>
      <c r="E4" s="24"/>
      <c r="F4" s="48">
        <v>342</v>
      </c>
      <c r="G4" s="48">
        <v>108</v>
      </c>
      <c r="H4" s="53">
        <f t="shared" si="0"/>
        <v>3.1666666666666665</v>
      </c>
      <c r="I4" s="53">
        <v>4.2</v>
      </c>
      <c r="J4" s="48">
        <v>0</v>
      </c>
      <c r="K4" s="48">
        <v>2</v>
      </c>
      <c r="L4" s="48">
        <v>7</v>
      </c>
      <c r="M4" s="48">
        <v>17</v>
      </c>
      <c r="N4" s="48">
        <v>4</v>
      </c>
      <c r="O4" s="49">
        <v>1</v>
      </c>
      <c r="Q4" s="36" t="s">
        <v>89</v>
      </c>
      <c r="R4" s="36" t="s">
        <v>504</v>
      </c>
      <c r="S4" s="36"/>
      <c r="T4">
        <v>2</v>
      </c>
      <c r="U4">
        <v>9</v>
      </c>
      <c r="V4">
        <v>2</v>
      </c>
      <c r="X4">
        <v>8</v>
      </c>
      <c r="AA4">
        <v>21</v>
      </c>
      <c r="AC4">
        <v>3</v>
      </c>
      <c r="AE4">
        <v>3</v>
      </c>
      <c r="AF4">
        <v>4</v>
      </c>
      <c r="AG4">
        <v>80</v>
      </c>
      <c r="AH4">
        <v>108</v>
      </c>
      <c r="AI4" s="37">
        <f t="shared" si="1"/>
        <v>0</v>
      </c>
    </row>
    <row r="5" spans="1:35">
      <c r="A5" s="3">
        <v>157</v>
      </c>
      <c r="B5" s="17" t="s">
        <v>162</v>
      </c>
      <c r="C5" s="32" t="s">
        <v>505</v>
      </c>
      <c r="D5" s="17" t="s">
        <v>162</v>
      </c>
      <c r="E5" s="24"/>
      <c r="F5" s="48">
        <v>273</v>
      </c>
      <c r="G5" s="48">
        <v>72</v>
      </c>
      <c r="H5" s="53">
        <f t="shared" si="0"/>
        <v>3.7916666666666665</v>
      </c>
      <c r="I5" s="53">
        <v>4.7</v>
      </c>
      <c r="J5" s="48">
        <v>2</v>
      </c>
      <c r="K5" s="48">
        <v>32</v>
      </c>
      <c r="L5" s="48">
        <v>2</v>
      </c>
      <c r="M5" s="48">
        <v>2</v>
      </c>
      <c r="N5" s="48">
        <v>13</v>
      </c>
      <c r="O5" s="49">
        <v>0</v>
      </c>
      <c r="Q5" s="36" t="s">
        <v>162</v>
      </c>
      <c r="R5" s="36" t="s">
        <v>505</v>
      </c>
      <c r="S5" s="36"/>
      <c r="T5">
        <v>5</v>
      </c>
      <c r="U5">
        <v>4</v>
      </c>
      <c r="V5">
        <v>3</v>
      </c>
      <c r="W5">
        <v>1</v>
      </c>
      <c r="AA5">
        <v>13</v>
      </c>
      <c r="AE5">
        <v>0</v>
      </c>
      <c r="AF5">
        <v>1</v>
      </c>
      <c r="AG5">
        <v>58</v>
      </c>
      <c r="AH5">
        <v>72</v>
      </c>
      <c r="AI5" s="37">
        <f t="shared" si="1"/>
        <v>0</v>
      </c>
    </row>
    <row r="6" spans="1:35">
      <c r="A6" s="3">
        <v>22</v>
      </c>
      <c r="B6" s="17" t="s">
        <v>44</v>
      </c>
      <c r="C6" s="32" t="s">
        <v>505</v>
      </c>
      <c r="D6" s="17" t="s">
        <v>44</v>
      </c>
      <c r="E6" s="24"/>
      <c r="F6" s="48">
        <v>265</v>
      </c>
      <c r="G6" s="48">
        <v>38</v>
      </c>
      <c r="H6" s="53">
        <f t="shared" si="0"/>
        <v>6.9736842105263159</v>
      </c>
      <c r="I6" s="53">
        <v>4.8</v>
      </c>
      <c r="J6" s="48">
        <v>2</v>
      </c>
      <c r="K6" s="48">
        <v>0</v>
      </c>
      <c r="L6" s="48">
        <v>7</v>
      </c>
      <c r="M6" s="48">
        <v>1</v>
      </c>
      <c r="N6" s="48">
        <v>0</v>
      </c>
      <c r="O6" s="49">
        <v>0</v>
      </c>
      <c r="Q6" s="36" t="s">
        <v>44</v>
      </c>
      <c r="R6" s="36" t="s">
        <v>505</v>
      </c>
      <c r="S6" s="36"/>
      <c r="U6">
        <v>1</v>
      </c>
      <c r="W6">
        <v>2</v>
      </c>
      <c r="AA6">
        <v>3</v>
      </c>
      <c r="AC6">
        <v>1</v>
      </c>
      <c r="AE6">
        <v>1</v>
      </c>
      <c r="AG6">
        <v>34</v>
      </c>
      <c r="AH6">
        <v>38</v>
      </c>
      <c r="AI6" s="37">
        <f t="shared" si="1"/>
        <v>0</v>
      </c>
    </row>
    <row r="7" spans="1:35">
      <c r="A7" s="75"/>
      <c r="B7" s="57"/>
      <c r="C7" s="58" t="s">
        <v>627</v>
      </c>
      <c r="D7" s="18" t="s">
        <v>623</v>
      </c>
      <c r="E7" s="26"/>
      <c r="F7" s="50">
        <f>SUM(F2:F6)</f>
        <v>1124</v>
      </c>
      <c r="G7" s="50">
        <f>SUM(G2:G6)</f>
        <v>250</v>
      </c>
      <c r="H7" s="51">
        <f t="shared" si="0"/>
        <v>4.4960000000000004</v>
      </c>
      <c r="I7" s="51">
        <f>SUM(I2:I6)/COUNT(I2:I6)</f>
        <v>4.54</v>
      </c>
      <c r="J7" s="50">
        <f>SUM(J2:J6)</f>
        <v>7</v>
      </c>
      <c r="K7" s="50">
        <f t="shared" ref="K7:O7" si="2">SUM(K2:K6)</f>
        <v>34</v>
      </c>
      <c r="L7" s="50">
        <f t="shared" si="2"/>
        <v>17</v>
      </c>
      <c r="M7" s="50">
        <f t="shared" si="2"/>
        <v>21</v>
      </c>
      <c r="N7" s="50">
        <f t="shared" si="2"/>
        <v>18</v>
      </c>
      <c r="O7" s="50">
        <f t="shared" si="2"/>
        <v>2</v>
      </c>
      <c r="Q7" s="36"/>
      <c r="R7" s="36" t="s">
        <v>627</v>
      </c>
      <c r="S7" s="36"/>
      <c r="T7">
        <v>11</v>
      </c>
      <c r="U7">
        <v>16</v>
      </c>
      <c r="V7">
        <v>6</v>
      </c>
      <c r="W7">
        <v>4</v>
      </c>
      <c r="X7">
        <v>8</v>
      </c>
      <c r="Y7">
        <v>2</v>
      </c>
      <c r="Z7">
        <v>0</v>
      </c>
      <c r="AA7">
        <v>47</v>
      </c>
      <c r="AB7">
        <v>0</v>
      </c>
      <c r="AC7">
        <v>5</v>
      </c>
      <c r="AD7">
        <v>0</v>
      </c>
      <c r="AE7">
        <v>5</v>
      </c>
      <c r="AF7">
        <v>6</v>
      </c>
      <c r="AG7">
        <v>192</v>
      </c>
      <c r="AH7">
        <v>250</v>
      </c>
      <c r="AI7" s="37">
        <f t="shared" si="1"/>
        <v>0</v>
      </c>
    </row>
    <row r="8" spans="1:35">
      <c r="A8" s="3">
        <v>250</v>
      </c>
      <c r="B8" s="17">
        <v>1008</v>
      </c>
      <c r="C8" s="32" t="s">
        <v>508</v>
      </c>
      <c r="D8" s="17">
        <v>1008</v>
      </c>
      <c r="E8" s="24"/>
      <c r="F8" s="48">
        <v>236</v>
      </c>
      <c r="G8" s="48">
        <v>55</v>
      </c>
      <c r="H8" s="53">
        <f t="shared" si="0"/>
        <v>4.290909090909091</v>
      </c>
      <c r="I8" s="53">
        <v>3.4</v>
      </c>
      <c r="J8" s="48">
        <v>0</v>
      </c>
      <c r="K8" s="48">
        <v>0</v>
      </c>
      <c r="L8" s="48">
        <v>2</v>
      </c>
      <c r="M8" s="48">
        <v>5</v>
      </c>
      <c r="N8" s="48">
        <v>3</v>
      </c>
      <c r="O8" s="49">
        <v>0</v>
      </c>
      <c r="Q8" s="36">
        <v>1008</v>
      </c>
      <c r="R8" s="36" t="s">
        <v>508</v>
      </c>
      <c r="S8" s="36"/>
      <c r="U8">
        <v>3</v>
      </c>
      <c r="V8">
        <v>9</v>
      </c>
      <c r="W8">
        <v>1</v>
      </c>
      <c r="AA8">
        <v>13</v>
      </c>
      <c r="AB8">
        <v>1</v>
      </c>
      <c r="AC8">
        <v>7</v>
      </c>
      <c r="AE8">
        <v>8</v>
      </c>
      <c r="AF8">
        <v>7</v>
      </c>
      <c r="AG8">
        <v>27</v>
      </c>
      <c r="AH8">
        <v>55</v>
      </c>
      <c r="AI8" s="37">
        <f t="shared" si="1"/>
        <v>0</v>
      </c>
    </row>
    <row r="9" spans="1:35">
      <c r="A9" s="3">
        <v>216</v>
      </c>
      <c r="B9" s="17">
        <v>1015</v>
      </c>
      <c r="C9" s="32" t="s">
        <v>520</v>
      </c>
      <c r="D9" s="17">
        <v>1015</v>
      </c>
      <c r="E9" s="24"/>
      <c r="F9" s="48">
        <v>410</v>
      </c>
      <c r="G9" s="48">
        <v>12</v>
      </c>
      <c r="H9" s="53">
        <f t="shared" si="0"/>
        <v>34.166666666666664</v>
      </c>
      <c r="I9" s="53">
        <v>4.4000000000000004</v>
      </c>
      <c r="J9" s="48">
        <v>1</v>
      </c>
      <c r="K9" s="48">
        <v>0</v>
      </c>
      <c r="L9" s="48">
        <v>4</v>
      </c>
      <c r="M9" s="48">
        <v>0</v>
      </c>
      <c r="N9" s="48">
        <v>2</v>
      </c>
      <c r="O9" s="49">
        <v>0</v>
      </c>
      <c r="Q9" s="36">
        <v>1015</v>
      </c>
      <c r="R9" s="36" t="s">
        <v>520</v>
      </c>
      <c r="S9" s="36"/>
      <c r="T9">
        <v>3</v>
      </c>
      <c r="U9">
        <v>6</v>
      </c>
      <c r="V9">
        <v>1</v>
      </c>
      <c r="Y9">
        <v>1</v>
      </c>
      <c r="AA9">
        <v>11</v>
      </c>
      <c r="AE9">
        <v>0</v>
      </c>
      <c r="AF9">
        <v>1</v>
      </c>
      <c r="AG9">
        <v>0</v>
      </c>
      <c r="AH9">
        <v>12</v>
      </c>
      <c r="AI9" s="37">
        <f t="shared" si="1"/>
        <v>0</v>
      </c>
    </row>
    <row r="10" spans="1:35">
      <c r="A10" s="75"/>
      <c r="B10" s="67"/>
      <c r="C10" s="68" t="s">
        <v>628</v>
      </c>
      <c r="D10" s="65" t="s">
        <v>624</v>
      </c>
      <c r="E10" s="26"/>
      <c r="F10" s="50">
        <f>SUM(F8:F9)</f>
        <v>646</v>
      </c>
      <c r="G10" s="50">
        <f>SUM(G8:G9)</f>
        <v>67</v>
      </c>
      <c r="H10" s="51">
        <f t="shared" si="0"/>
        <v>9.6417910447761201</v>
      </c>
      <c r="I10" s="51">
        <f>SUM(I8:I9)/COUNT(I8:I9)</f>
        <v>3.9000000000000004</v>
      </c>
      <c r="J10" s="50">
        <f>SUM(J8:J9)</f>
        <v>1</v>
      </c>
      <c r="K10" s="50">
        <f t="shared" ref="K10:O10" si="3">SUM(K8:K9)</f>
        <v>0</v>
      </c>
      <c r="L10" s="50">
        <f t="shared" si="3"/>
        <v>6</v>
      </c>
      <c r="M10" s="50">
        <f t="shared" si="3"/>
        <v>5</v>
      </c>
      <c r="N10" s="50">
        <f t="shared" si="3"/>
        <v>5</v>
      </c>
      <c r="O10" s="50">
        <f t="shared" si="3"/>
        <v>0</v>
      </c>
      <c r="Q10" s="36"/>
      <c r="R10" s="36" t="s">
        <v>628</v>
      </c>
      <c r="S10" s="36"/>
      <c r="T10">
        <v>3</v>
      </c>
      <c r="U10">
        <v>9</v>
      </c>
      <c r="V10">
        <v>10</v>
      </c>
      <c r="W10">
        <v>1</v>
      </c>
      <c r="X10">
        <v>0</v>
      </c>
      <c r="Y10">
        <v>1</v>
      </c>
      <c r="Z10">
        <v>0</v>
      </c>
      <c r="AA10">
        <v>24</v>
      </c>
      <c r="AB10">
        <v>1</v>
      </c>
      <c r="AC10">
        <v>7</v>
      </c>
      <c r="AD10">
        <v>0</v>
      </c>
      <c r="AE10">
        <v>8</v>
      </c>
      <c r="AF10">
        <v>8</v>
      </c>
      <c r="AG10">
        <v>27</v>
      </c>
      <c r="AH10">
        <v>67</v>
      </c>
      <c r="AI10" s="37">
        <f t="shared" si="1"/>
        <v>0</v>
      </c>
    </row>
    <row r="11" spans="1:35">
      <c r="A11" s="3">
        <v>238</v>
      </c>
      <c r="B11" s="17">
        <v>1010</v>
      </c>
      <c r="C11" s="32" t="s">
        <v>514</v>
      </c>
      <c r="D11" s="17">
        <v>1010</v>
      </c>
      <c r="E11" s="24"/>
      <c r="F11" s="48">
        <v>15</v>
      </c>
      <c r="G11" s="48">
        <v>10</v>
      </c>
      <c r="H11" s="53">
        <f t="shared" si="0"/>
        <v>1.5</v>
      </c>
      <c r="I11" s="53">
        <v>5</v>
      </c>
      <c r="J11" s="48">
        <v>0</v>
      </c>
      <c r="K11" s="48">
        <v>0</v>
      </c>
      <c r="L11" s="48">
        <v>0</v>
      </c>
      <c r="M11" s="48">
        <v>0</v>
      </c>
      <c r="N11" s="48">
        <v>0</v>
      </c>
      <c r="O11" s="49">
        <v>0</v>
      </c>
      <c r="Q11" s="36">
        <v>1010</v>
      </c>
      <c r="R11" s="36" t="s">
        <v>514</v>
      </c>
      <c r="S11" s="36"/>
      <c r="U11">
        <v>2</v>
      </c>
      <c r="AA11">
        <v>2</v>
      </c>
      <c r="AE11">
        <v>0</v>
      </c>
      <c r="AG11">
        <v>8</v>
      </c>
      <c r="AH11">
        <v>10</v>
      </c>
      <c r="AI11" s="37">
        <f t="shared" si="1"/>
        <v>0</v>
      </c>
    </row>
    <row r="12" spans="1:35">
      <c r="A12" s="3">
        <v>339</v>
      </c>
      <c r="B12" s="17">
        <v>1016</v>
      </c>
      <c r="C12" s="32" t="s">
        <v>515</v>
      </c>
      <c r="D12" s="17">
        <v>1016</v>
      </c>
      <c r="E12" s="24"/>
      <c r="F12" s="48">
        <v>2</v>
      </c>
      <c r="G12" s="48">
        <v>2</v>
      </c>
      <c r="H12" s="53">
        <f t="shared" si="0"/>
        <v>1</v>
      </c>
      <c r="I12" s="53">
        <v>5</v>
      </c>
      <c r="J12" s="48">
        <v>0</v>
      </c>
      <c r="K12" s="48">
        <v>0</v>
      </c>
      <c r="L12" s="48">
        <v>0</v>
      </c>
      <c r="M12" s="48">
        <v>0</v>
      </c>
      <c r="N12" s="48">
        <v>0</v>
      </c>
      <c r="O12" s="49">
        <v>0</v>
      </c>
      <c r="Q12" s="36">
        <v>1016</v>
      </c>
      <c r="R12" s="36" t="s">
        <v>515</v>
      </c>
      <c r="S12" s="36"/>
      <c r="AA12">
        <v>0</v>
      </c>
      <c r="AE12">
        <v>0</v>
      </c>
      <c r="AG12">
        <v>2</v>
      </c>
      <c r="AH12">
        <v>2</v>
      </c>
      <c r="AI12" s="37">
        <f t="shared" si="1"/>
        <v>0</v>
      </c>
    </row>
    <row r="13" spans="1:35">
      <c r="A13" s="75"/>
      <c r="B13" s="57"/>
      <c r="C13" s="58" t="s">
        <v>629</v>
      </c>
      <c r="D13" s="18" t="s">
        <v>625</v>
      </c>
      <c r="E13" s="26"/>
      <c r="F13" s="50">
        <f>SUM(F11:F12)</f>
        <v>17</v>
      </c>
      <c r="G13" s="50">
        <f>SUM(G11:G12)</f>
        <v>12</v>
      </c>
      <c r="H13" s="51">
        <f t="shared" si="0"/>
        <v>1.4166666666666667</v>
      </c>
      <c r="I13" s="51">
        <f>SUM(I11:I12)/COUNT(I11:I12)</f>
        <v>5</v>
      </c>
      <c r="J13" s="50">
        <f>SUM(J11:J12)</f>
        <v>0</v>
      </c>
      <c r="K13" s="50">
        <f t="shared" ref="K13:O13" si="4">SUM(K11:K12)</f>
        <v>0</v>
      </c>
      <c r="L13" s="50">
        <f t="shared" si="4"/>
        <v>0</v>
      </c>
      <c r="M13" s="50">
        <f t="shared" si="4"/>
        <v>0</v>
      </c>
      <c r="N13" s="50">
        <f t="shared" si="4"/>
        <v>0</v>
      </c>
      <c r="O13" s="50">
        <f t="shared" si="4"/>
        <v>0</v>
      </c>
      <c r="Q13" s="36"/>
      <c r="R13" s="36" t="s">
        <v>629</v>
      </c>
      <c r="S13" s="36"/>
      <c r="T13">
        <v>0</v>
      </c>
      <c r="U13">
        <v>2</v>
      </c>
      <c r="V13">
        <v>0</v>
      </c>
      <c r="W13">
        <v>0</v>
      </c>
      <c r="X13">
        <v>0</v>
      </c>
      <c r="Y13">
        <v>0</v>
      </c>
      <c r="Z13">
        <v>0</v>
      </c>
      <c r="AA13">
        <v>2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10</v>
      </c>
      <c r="AH13">
        <v>12</v>
      </c>
      <c r="AI13" s="37">
        <f t="shared" si="1"/>
        <v>0</v>
      </c>
    </row>
    <row r="14" spans="1:35">
      <c r="A14" s="3">
        <v>31</v>
      </c>
      <c r="B14" s="17" t="s">
        <v>55</v>
      </c>
      <c r="C14" s="32" t="s">
        <v>501</v>
      </c>
      <c r="D14" s="17" t="s">
        <v>55</v>
      </c>
      <c r="E14" s="24" t="s">
        <v>595</v>
      </c>
      <c r="F14" s="48">
        <v>36</v>
      </c>
      <c r="G14" s="48">
        <v>5</v>
      </c>
      <c r="H14" s="53">
        <f>F14/G14</f>
        <v>7.2</v>
      </c>
      <c r="I14" s="53">
        <v>4.7</v>
      </c>
      <c r="J14" s="48">
        <v>1</v>
      </c>
      <c r="K14" s="48">
        <v>1</v>
      </c>
      <c r="L14" s="48">
        <v>0</v>
      </c>
      <c r="M14" s="48">
        <v>1</v>
      </c>
      <c r="N14" s="48">
        <v>0</v>
      </c>
      <c r="O14" s="49">
        <v>0</v>
      </c>
      <c r="Q14" s="36" t="s">
        <v>55</v>
      </c>
      <c r="R14" s="36" t="s">
        <v>501</v>
      </c>
      <c r="S14" s="36" t="s">
        <v>595</v>
      </c>
      <c r="T14">
        <v>1</v>
      </c>
      <c r="AA14">
        <v>1</v>
      </c>
      <c r="AC14">
        <v>1</v>
      </c>
      <c r="AE14">
        <v>1</v>
      </c>
      <c r="AG14">
        <v>3</v>
      </c>
      <c r="AH14">
        <v>5</v>
      </c>
      <c r="AI14" s="37">
        <f t="shared" si="1"/>
        <v>0</v>
      </c>
    </row>
    <row r="15" spans="1:35">
      <c r="A15" s="3">
        <v>45</v>
      </c>
      <c r="B15" s="17" t="s">
        <v>68</v>
      </c>
      <c r="C15" s="24"/>
      <c r="D15" s="17" t="s">
        <v>68</v>
      </c>
      <c r="E15" s="24" t="s">
        <v>595</v>
      </c>
      <c r="F15" s="48">
        <v>81</v>
      </c>
      <c r="G15" s="48">
        <v>10</v>
      </c>
      <c r="H15" s="53">
        <f>F15/G15</f>
        <v>8.1</v>
      </c>
      <c r="I15" s="53">
        <v>4</v>
      </c>
      <c r="J15" s="48">
        <v>4</v>
      </c>
      <c r="K15" s="48">
        <v>0</v>
      </c>
      <c r="L15" s="48">
        <v>0</v>
      </c>
      <c r="M15" s="48">
        <v>1</v>
      </c>
      <c r="N15" s="48">
        <v>0</v>
      </c>
      <c r="O15" s="49">
        <v>0</v>
      </c>
      <c r="Q15" s="36" t="s">
        <v>68</v>
      </c>
      <c r="R15" s="36"/>
      <c r="S15" s="36" t="s">
        <v>595</v>
      </c>
      <c r="T15">
        <v>1</v>
      </c>
      <c r="U15">
        <v>5</v>
      </c>
      <c r="AA15">
        <v>6</v>
      </c>
      <c r="AE15">
        <v>0</v>
      </c>
      <c r="AG15">
        <v>4</v>
      </c>
      <c r="AH15">
        <v>10</v>
      </c>
      <c r="AI15" s="37">
        <f t="shared" si="1"/>
        <v>0</v>
      </c>
    </row>
    <row r="16" spans="1:35">
      <c r="A16" s="3">
        <v>541</v>
      </c>
      <c r="B16" s="17">
        <v>1028</v>
      </c>
      <c r="C16" s="32" t="s">
        <v>523</v>
      </c>
      <c r="D16" s="17">
        <v>1028</v>
      </c>
      <c r="E16" s="24" t="s">
        <v>594</v>
      </c>
      <c r="F16" s="48">
        <v>15</v>
      </c>
      <c r="G16" s="48">
        <v>3</v>
      </c>
      <c r="H16" s="53">
        <f>F16/G16</f>
        <v>5</v>
      </c>
      <c r="I16" s="53">
        <v>4</v>
      </c>
      <c r="J16" s="48">
        <v>0</v>
      </c>
      <c r="K16" s="48">
        <v>0</v>
      </c>
      <c r="L16" s="48">
        <v>0</v>
      </c>
      <c r="M16" s="48">
        <v>0</v>
      </c>
      <c r="N16" s="48">
        <v>0</v>
      </c>
      <c r="O16" s="49">
        <v>0</v>
      </c>
      <c r="Q16" s="36">
        <v>1028</v>
      </c>
      <c r="R16" s="36" t="s">
        <v>523</v>
      </c>
      <c r="S16" s="36" t="s">
        <v>594</v>
      </c>
      <c r="AA16">
        <v>0</v>
      </c>
      <c r="AC16">
        <v>2</v>
      </c>
      <c r="AE16">
        <v>2</v>
      </c>
      <c r="AG16">
        <v>1</v>
      </c>
      <c r="AH16">
        <v>3</v>
      </c>
      <c r="AI16" s="37">
        <f t="shared" si="1"/>
        <v>0</v>
      </c>
    </row>
    <row r="17" spans="1:35">
      <c r="A17" s="3">
        <v>260</v>
      </c>
      <c r="B17" s="17">
        <v>1020</v>
      </c>
      <c r="C17" s="32" t="s">
        <v>509</v>
      </c>
      <c r="D17" s="17">
        <v>1020</v>
      </c>
      <c r="E17" s="24" t="s">
        <v>593</v>
      </c>
      <c r="F17" s="48">
        <v>56</v>
      </c>
      <c r="G17" s="48">
        <v>4</v>
      </c>
      <c r="H17" s="53">
        <f>F17/G17</f>
        <v>14</v>
      </c>
      <c r="I17" s="53">
        <v>3.3</v>
      </c>
      <c r="J17" s="48">
        <v>1</v>
      </c>
      <c r="K17" s="48">
        <v>0</v>
      </c>
      <c r="L17" s="48">
        <v>1</v>
      </c>
      <c r="M17" s="48">
        <v>0</v>
      </c>
      <c r="N17" s="48">
        <v>0</v>
      </c>
      <c r="O17" s="49">
        <v>0</v>
      </c>
      <c r="Q17" s="36">
        <v>1020</v>
      </c>
      <c r="R17" s="36" t="s">
        <v>509</v>
      </c>
      <c r="S17" s="36" t="s">
        <v>593</v>
      </c>
      <c r="T17">
        <v>3</v>
      </c>
      <c r="X17">
        <v>1</v>
      </c>
      <c r="AA17">
        <v>4</v>
      </c>
      <c r="AE17">
        <v>0</v>
      </c>
      <c r="AG17">
        <v>0</v>
      </c>
      <c r="AH17">
        <v>4</v>
      </c>
      <c r="AI17" s="37">
        <f t="shared" si="1"/>
        <v>0</v>
      </c>
    </row>
    <row r="18" spans="1:35">
      <c r="A18" s="3">
        <v>62</v>
      </c>
      <c r="B18" s="17">
        <v>1026</v>
      </c>
      <c r="C18" s="32" t="s">
        <v>510</v>
      </c>
      <c r="D18" s="17">
        <v>1026</v>
      </c>
      <c r="E18" s="24" t="s">
        <v>593</v>
      </c>
      <c r="F18" s="48">
        <v>694</v>
      </c>
      <c r="G18" s="48">
        <v>3</v>
      </c>
      <c r="H18" s="53">
        <f>F18/G18</f>
        <v>231.33333333333334</v>
      </c>
      <c r="I18" s="53">
        <v>4</v>
      </c>
      <c r="J18" s="48">
        <v>1</v>
      </c>
      <c r="K18" s="48">
        <v>0</v>
      </c>
      <c r="L18" s="48">
        <v>1</v>
      </c>
      <c r="M18" s="48">
        <v>0</v>
      </c>
      <c r="N18" s="48">
        <v>0</v>
      </c>
      <c r="O18" s="49">
        <v>0</v>
      </c>
      <c r="Q18" s="36">
        <v>1026</v>
      </c>
      <c r="R18" s="36" t="s">
        <v>510</v>
      </c>
      <c r="S18" s="36" t="s">
        <v>593</v>
      </c>
      <c r="W18">
        <v>1</v>
      </c>
      <c r="X18">
        <v>1</v>
      </c>
      <c r="AA18">
        <v>2</v>
      </c>
      <c r="AB18">
        <v>1</v>
      </c>
      <c r="AE18">
        <v>1</v>
      </c>
      <c r="AG18">
        <v>0</v>
      </c>
      <c r="AH18">
        <v>3</v>
      </c>
      <c r="AI18" s="37">
        <f t="shared" si="1"/>
        <v>0</v>
      </c>
    </row>
    <row r="19" spans="1:35">
      <c r="A19" s="3">
        <v>329</v>
      </c>
      <c r="B19" s="17">
        <v>1001</v>
      </c>
      <c r="C19" s="32" t="s">
        <v>512</v>
      </c>
      <c r="D19" s="17">
        <v>1001</v>
      </c>
      <c r="E19" s="24"/>
      <c r="F19" s="48">
        <v>70</v>
      </c>
      <c r="G19" s="48">
        <v>18</v>
      </c>
      <c r="H19" s="53">
        <f t="shared" si="0"/>
        <v>3.8888888888888888</v>
      </c>
      <c r="I19" s="53">
        <v>3.6</v>
      </c>
      <c r="J19" s="48">
        <v>1</v>
      </c>
      <c r="K19" s="48">
        <v>0</v>
      </c>
      <c r="L19" s="48">
        <v>0</v>
      </c>
      <c r="M19" s="48">
        <v>0</v>
      </c>
      <c r="N19" s="48">
        <v>0</v>
      </c>
      <c r="O19" s="49">
        <v>0</v>
      </c>
      <c r="Q19" s="36">
        <v>1001</v>
      </c>
      <c r="R19" s="36" t="s">
        <v>512</v>
      </c>
      <c r="S19" s="36"/>
      <c r="AA19">
        <v>0</v>
      </c>
      <c r="AB19">
        <v>1</v>
      </c>
      <c r="AC19">
        <v>2</v>
      </c>
      <c r="AE19">
        <v>3</v>
      </c>
      <c r="AG19">
        <v>15</v>
      </c>
      <c r="AH19">
        <v>18</v>
      </c>
      <c r="AI19" s="37">
        <f t="shared" si="1"/>
        <v>0</v>
      </c>
    </row>
    <row r="20" spans="1:35">
      <c r="A20" s="3">
        <v>325</v>
      </c>
      <c r="B20" s="17">
        <v>1002</v>
      </c>
      <c r="C20" s="32" t="s">
        <v>513</v>
      </c>
      <c r="D20" s="17">
        <v>1002</v>
      </c>
      <c r="E20" s="24"/>
      <c r="F20" s="48">
        <v>49</v>
      </c>
      <c r="G20" s="48">
        <v>17</v>
      </c>
      <c r="H20" s="53">
        <f t="shared" si="0"/>
        <v>2.8823529411764706</v>
      </c>
      <c r="I20" s="53">
        <v>4.7</v>
      </c>
      <c r="J20" s="48">
        <v>0</v>
      </c>
      <c r="K20" s="48">
        <v>0</v>
      </c>
      <c r="L20" s="48">
        <v>0</v>
      </c>
      <c r="M20" s="48">
        <v>0</v>
      </c>
      <c r="N20" s="48">
        <v>0</v>
      </c>
      <c r="O20" s="49">
        <v>0</v>
      </c>
      <c r="Q20" s="36">
        <v>1002</v>
      </c>
      <c r="R20" s="36" t="s">
        <v>513</v>
      </c>
      <c r="S20" s="36"/>
      <c r="T20">
        <v>2</v>
      </c>
      <c r="V20">
        <v>4</v>
      </c>
      <c r="AA20">
        <v>6</v>
      </c>
      <c r="AE20">
        <v>0</v>
      </c>
      <c r="AG20">
        <v>11</v>
      </c>
      <c r="AH20">
        <v>17</v>
      </c>
      <c r="AI20" s="37">
        <f t="shared" si="1"/>
        <v>0</v>
      </c>
    </row>
    <row r="21" spans="1:35">
      <c r="A21" s="3">
        <v>407</v>
      </c>
      <c r="B21" s="17">
        <v>1003</v>
      </c>
      <c r="C21" s="32" t="s">
        <v>506</v>
      </c>
      <c r="D21" s="17">
        <v>1003</v>
      </c>
      <c r="E21" s="24"/>
      <c r="F21" s="48">
        <v>8</v>
      </c>
      <c r="G21" s="48">
        <v>4</v>
      </c>
      <c r="H21" s="53">
        <f t="shared" si="0"/>
        <v>2</v>
      </c>
      <c r="I21" s="53">
        <v>4</v>
      </c>
      <c r="J21" s="48">
        <v>0</v>
      </c>
      <c r="K21" s="48">
        <v>0</v>
      </c>
      <c r="L21" s="48">
        <v>0</v>
      </c>
      <c r="M21" s="48">
        <v>0</v>
      </c>
      <c r="N21" s="48">
        <v>0</v>
      </c>
      <c r="O21" s="49">
        <v>0</v>
      </c>
      <c r="Q21" s="36">
        <v>1003</v>
      </c>
      <c r="R21" s="36" t="s">
        <v>506</v>
      </c>
      <c r="S21" s="36"/>
      <c r="AA21">
        <v>0</v>
      </c>
      <c r="AE21">
        <v>0</v>
      </c>
      <c r="AG21">
        <v>4</v>
      </c>
      <c r="AH21">
        <v>4</v>
      </c>
      <c r="AI21" s="37">
        <f t="shared" si="1"/>
        <v>0</v>
      </c>
    </row>
    <row r="22" spans="1:35">
      <c r="A22" s="3">
        <v>1</v>
      </c>
      <c r="B22" s="17" t="s">
        <v>14</v>
      </c>
      <c r="C22" s="32" t="s">
        <v>516</v>
      </c>
      <c r="D22" s="17" t="s">
        <v>14</v>
      </c>
      <c r="E22" s="24"/>
      <c r="F22" s="48">
        <v>139</v>
      </c>
      <c r="G22" s="48">
        <v>32</v>
      </c>
      <c r="H22" s="53">
        <f t="shared" si="0"/>
        <v>4.34375</v>
      </c>
      <c r="I22" s="53">
        <v>4.7</v>
      </c>
      <c r="J22" s="48">
        <v>3</v>
      </c>
      <c r="K22" s="48">
        <v>0</v>
      </c>
      <c r="L22" s="48">
        <v>1</v>
      </c>
      <c r="M22" s="48">
        <v>1</v>
      </c>
      <c r="N22" s="48">
        <v>3</v>
      </c>
      <c r="O22" s="49">
        <v>1</v>
      </c>
      <c r="Q22" s="36" t="s">
        <v>14</v>
      </c>
      <c r="R22" s="36" t="s">
        <v>516</v>
      </c>
      <c r="S22" s="36"/>
      <c r="T22">
        <v>3</v>
      </c>
      <c r="AA22">
        <v>3</v>
      </c>
      <c r="AE22">
        <v>0</v>
      </c>
      <c r="AF22">
        <v>3</v>
      </c>
      <c r="AG22">
        <v>26</v>
      </c>
      <c r="AH22">
        <v>32</v>
      </c>
      <c r="AI22" s="37">
        <f t="shared" si="1"/>
        <v>0</v>
      </c>
    </row>
    <row r="23" spans="1:35">
      <c r="A23" s="3">
        <v>239</v>
      </c>
      <c r="B23" s="17">
        <v>1006</v>
      </c>
      <c r="C23" s="32" t="s">
        <v>507</v>
      </c>
      <c r="D23" s="17">
        <v>1006</v>
      </c>
      <c r="E23" s="24"/>
      <c r="F23" s="48">
        <v>8</v>
      </c>
      <c r="G23" s="48">
        <v>2</v>
      </c>
      <c r="H23" s="53">
        <f t="shared" si="0"/>
        <v>4</v>
      </c>
      <c r="I23" s="53">
        <v>5</v>
      </c>
      <c r="J23" s="48">
        <v>0</v>
      </c>
      <c r="K23" s="48">
        <v>0</v>
      </c>
      <c r="L23" s="48">
        <v>0</v>
      </c>
      <c r="M23" s="48">
        <v>0</v>
      </c>
      <c r="N23" s="48">
        <v>0</v>
      </c>
      <c r="O23" s="49">
        <v>0</v>
      </c>
      <c r="Q23" s="36">
        <v>1006</v>
      </c>
      <c r="R23" s="36" t="s">
        <v>507</v>
      </c>
      <c r="S23" s="36"/>
      <c r="AA23">
        <v>0</v>
      </c>
      <c r="AE23">
        <v>0</v>
      </c>
      <c r="AG23">
        <v>2</v>
      </c>
      <c r="AH23">
        <v>2</v>
      </c>
      <c r="AI23" s="37">
        <f t="shared" si="1"/>
        <v>0</v>
      </c>
    </row>
    <row r="24" spans="1:35">
      <c r="A24" s="3">
        <v>252</v>
      </c>
      <c r="B24" s="17">
        <v>1007</v>
      </c>
      <c r="C24" s="32" t="s">
        <v>519</v>
      </c>
      <c r="D24" s="17">
        <v>1007</v>
      </c>
      <c r="E24" s="24"/>
      <c r="F24" s="48">
        <v>134</v>
      </c>
      <c r="G24" s="48">
        <v>37</v>
      </c>
      <c r="H24" s="53">
        <f t="shared" si="0"/>
        <v>3.6216216216216215</v>
      </c>
      <c r="I24" s="53">
        <v>3.5</v>
      </c>
      <c r="J24" s="48">
        <v>2</v>
      </c>
      <c r="K24" s="48">
        <v>1</v>
      </c>
      <c r="L24" s="48">
        <v>0</v>
      </c>
      <c r="M24" s="48">
        <v>5</v>
      </c>
      <c r="N24" s="48">
        <v>1</v>
      </c>
      <c r="O24" s="49">
        <v>0</v>
      </c>
      <c r="Q24" s="36">
        <v>1007</v>
      </c>
      <c r="R24" s="36" t="s">
        <v>519</v>
      </c>
      <c r="S24" s="36"/>
      <c r="T24">
        <v>2</v>
      </c>
      <c r="V24">
        <v>4</v>
      </c>
      <c r="AA24">
        <v>6</v>
      </c>
      <c r="AB24">
        <v>1</v>
      </c>
      <c r="AC24">
        <v>4</v>
      </c>
      <c r="AE24">
        <v>5</v>
      </c>
      <c r="AF24">
        <v>1</v>
      </c>
      <c r="AG24">
        <v>25</v>
      </c>
      <c r="AH24">
        <v>37</v>
      </c>
      <c r="AI24" s="37">
        <f t="shared" si="1"/>
        <v>0</v>
      </c>
    </row>
    <row r="25" spans="1:35">
      <c r="A25" s="3">
        <v>263</v>
      </c>
      <c r="B25" s="17">
        <v>1014</v>
      </c>
      <c r="C25" s="32" t="s">
        <v>500</v>
      </c>
      <c r="D25" s="17">
        <v>1014</v>
      </c>
      <c r="E25" s="24"/>
      <c r="F25" s="48">
        <v>18</v>
      </c>
      <c r="G25" s="48">
        <v>7</v>
      </c>
      <c r="H25" s="53">
        <f t="shared" si="0"/>
        <v>2.5714285714285716</v>
      </c>
      <c r="I25" s="53">
        <v>4.5</v>
      </c>
      <c r="J25" s="48">
        <v>1</v>
      </c>
      <c r="K25" s="48">
        <v>0</v>
      </c>
      <c r="L25" s="48">
        <v>0</v>
      </c>
      <c r="M25" s="48">
        <v>2</v>
      </c>
      <c r="N25" s="48">
        <v>0</v>
      </c>
      <c r="O25" s="49">
        <v>0</v>
      </c>
      <c r="Q25" s="36">
        <v>1014</v>
      </c>
      <c r="R25" s="36" t="s">
        <v>500</v>
      </c>
      <c r="S25" s="36"/>
      <c r="U25">
        <v>1</v>
      </c>
      <c r="AA25">
        <v>1</v>
      </c>
      <c r="AC25">
        <v>1</v>
      </c>
      <c r="AE25">
        <v>1</v>
      </c>
      <c r="AF25">
        <v>1</v>
      </c>
      <c r="AG25">
        <v>4</v>
      </c>
      <c r="AH25">
        <v>7</v>
      </c>
      <c r="AI25" s="37">
        <f t="shared" si="1"/>
        <v>0</v>
      </c>
    </row>
    <row r="26" spans="1:35">
      <c r="A26" s="3">
        <v>401</v>
      </c>
      <c r="B26" s="17">
        <v>1019</v>
      </c>
      <c r="C26" s="32" t="s">
        <v>522</v>
      </c>
      <c r="D26" s="17">
        <v>1019</v>
      </c>
      <c r="E26" s="24"/>
      <c r="F26" s="48">
        <v>41</v>
      </c>
      <c r="G26" s="48">
        <v>12</v>
      </c>
      <c r="H26" s="53">
        <f t="shared" si="0"/>
        <v>3.4166666666666665</v>
      </c>
      <c r="I26" s="53">
        <v>4.7</v>
      </c>
      <c r="J26" s="48">
        <v>2</v>
      </c>
      <c r="K26" s="48">
        <v>0</v>
      </c>
      <c r="L26" s="48">
        <v>0</v>
      </c>
      <c r="M26" s="48">
        <v>0</v>
      </c>
      <c r="N26" s="48">
        <v>0</v>
      </c>
      <c r="O26" s="49">
        <v>0</v>
      </c>
      <c r="Q26" s="36">
        <v>1019</v>
      </c>
      <c r="R26" s="36" t="s">
        <v>522</v>
      </c>
      <c r="S26" s="36"/>
      <c r="U26">
        <v>2</v>
      </c>
      <c r="AA26">
        <v>2</v>
      </c>
      <c r="AC26">
        <v>2</v>
      </c>
      <c r="AE26">
        <v>2</v>
      </c>
      <c r="AG26">
        <v>8</v>
      </c>
      <c r="AH26">
        <v>12</v>
      </c>
      <c r="AI26" s="37">
        <f t="shared" si="1"/>
        <v>0</v>
      </c>
    </row>
    <row r="27" spans="1:35">
      <c r="A27" s="3">
        <v>312</v>
      </c>
      <c r="B27" s="17">
        <v>1023</v>
      </c>
      <c r="C27" s="32" t="s">
        <v>517</v>
      </c>
      <c r="D27" s="17">
        <v>1023</v>
      </c>
      <c r="E27" s="24"/>
      <c r="F27" s="48">
        <v>13</v>
      </c>
      <c r="G27" s="48">
        <v>10</v>
      </c>
      <c r="H27" s="53">
        <f t="shared" si="0"/>
        <v>1.3</v>
      </c>
      <c r="I27" s="53">
        <v>4</v>
      </c>
      <c r="J27" s="48">
        <v>0</v>
      </c>
      <c r="K27" s="48">
        <v>0</v>
      </c>
      <c r="L27" s="48">
        <v>0</v>
      </c>
      <c r="M27" s="48">
        <v>0</v>
      </c>
      <c r="N27" s="48">
        <v>0</v>
      </c>
      <c r="O27" s="49">
        <v>0</v>
      </c>
      <c r="Q27" s="36">
        <v>1023</v>
      </c>
      <c r="R27" s="36" t="s">
        <v>517</v>
      </c>
      <c r="S27" s="36"/>
      <c r="U27">
        <v>1</v>
      </c>
      <c r="AA27">
        <v>1</v>
      </c>
      <c r="AE27">
        <v>0</v>
      </c>
      <c r="AG27">
        <v>9</v>
      </c>
      <c r="AH27">
        <v>10</v>
      </c>
      <c r="AI27" s="37">
        <f t="shared" si="1"/>
        <v>0</v>
      </c>
    </row>
    <row r="28" spans="1:35">
      <c r="A28" s="3">
        <v>273</v>
      </c>
      <c r="B28" s="17">
        <v>1030</v>
      </c>
      <c r="C28" s="32" t="s">
        <v>511</v>
      </c>
      <c r="D28" s="17">
        <v>1030</v>
      </c>
      <c r="E28" s="24"/>
      <c r="F28" s="48">
        <v>64</v>
      </c>
      <c r="G28" s="48">
        <v>9</v>
      </c>
      <c r="H28" s="53">
        <f t="shared" si="0"/>
        <v>7.1111111111111107</v>
      </c>
      <c r="I28" s="53">
        <v>4.3</v>
      </c>
      <c r="J28" s="48">
        <v>1</v>
      </c>
      <c r="K28" s="48">
        <v>1</v>
      </c>
      <c r="L28" s="48">
        <v>1</v>
      </c>
      <c r="M28" s="48">
        <v>1</v>
      </c>
      <c r="N28" s="48">
        <v>0</v>
      </c>
      <c r="O28" s="49">
        <v>0</v>
      </c>
      <c r="Q28" s="36">
        <v>1030</v>
      </c>
      <c r="R28" s="36" t="s">
        <v>511</v>
      </c>
      <c r="S28" s="36"/>
      <c r="AA28">
        <v>0</v>
      </c>
      <c r="AB28">
        <v>1</v>
      </c>
      <c r="AC28">
        <v>1</v>
      </c>
      <c r="AE28">
        <v>2</v>
      </c>
      <c r="AG28">
        <v>7</v>
      </c>
      <c r="AH28">
        <v>9</v>
      </c>
      <c r="AI28" s="37">
        <f t="shared" si="1"/>
        <v>0</v>
      </c>
    </row>
    <row r="29" spans="1:35">
      <c r="A29" s="3">
        <v>336</v>
      </c>
      <c r="B29" s="17">
        <v>1031</v>
      </c>
      <c r="C29" s="32" t="s">
        <v>518</v>
      </c>
      <c r="D29" s="17">
        <v>1031</v>
      </c>
      <c r="E29" s="24"/>
      <c r="F29" s="48">
        <v>3</v>
      </c>
      <c r="G29" s="48">
        <v>1</v>
      </c>
      <c r="H29" s="53">
        <f t="shared" si="0"/>
        <v>3</v>
      </c>
      <c r="I29" s="53">
        <v>5</v>
      </c>
      <c r="J29" s="48">
        <v>0</v>
      </c>
      <c r="K29" s="48">
        <v>0</v>
      </c>
      <c r="L29" s="48">
        <v>0</v>
      </c>
      <c r="M29" s="48">
        <v>0</v>
      </c>
      <c r="N29" s="48">
        <v>0</v>
      </c>
      <c r="O29" s="49">
        <v>0</v>
      </c>
      <c r="Q29" s="36">
        <v>1031</v>
      </c>
      <c r="R29" s="36" t="s">
        <v>518</v>
      </c>
      <c r="S29" s="36"/>
      <c r="U29">
        <v>1</v>
      </c>
      <c r="AA29">
        <v>1</v>
      </c>
      <c r="AE29">
        <v>0</v>
      </c>
      <c r="AG29">
        <v>0</v>
      </c>
      <c r="AH29">
        <v>1</v>
      </c>
      <c r="AI29" s="37">
        <f t="shared" si="1"/>
        <v>0</v>
      </c>
    </row>
    <row r="30" spans="1:35">
      <c r="A30" s="3">
        <v>240</v>
      </c>
      <c r="B30" s="17">
        <v>1032</v>
      </c>
      <c r="C30" s="32" t="s">
        <v>524</v>
      </c>
      <c r="D30" s="17">
        <v>1032</v>
      </c>
      <c r="E30" s="24"/>
      <c r="F30" s="48">
        <v>12</v>
      </c>
      <c r="G30" s="48">
        <v>2</v>
      </c>
      <c r="H30" s="53">
        <f t="shared" si="0"/>
        <v>6</v>
      </c>
      <c r="I30" s="53">
        <v>4</v>
      </c>
      <c r="J30" s="48">
        <v>1</v>
      </c>
      <c r="K30" s="48">
        <v>0</v>
      </c>
      <c r="L30" s="48">
        <v>0</v>
      </c>
      <c r="M30" s="48">
        <v>0</v>
      </c>
      <c r="N30" s="48">
        <v>0</v>
      </c>
      <c r="O30" s="49">
        <v>0</v>
      </c>
      <c r="Q30" s="36">
        <v>1032</v>
      </c>
      <c r="R30" s="36" t="s">
        <v>524</v>
      </c>
      <c r="S30" s="36"/>
      <c r="U30">
        <v>2</v>
      </c>
      <c r="AA30">
        <v>2</v>
      </c>
      <c r="AE30">
        <v>0</v>
      </c>
      <c r="AG30">
        <v>0</v>
      </c>
      <c r="AH30">
        <v>2</v>
      </c>
      <c r="AI30" s="37">
        <f t="shared" si="1"/>
        <v>0</v>
      </c>
    </row>
    <row r="31" spans="1:35">
      <c r="A31" s="3">
        <v>338</v>
      </c>
      <c r="B31" s="17">
        <v>1033</v>
      </c>
      <c r="C31" s="32" t="s">
        <v>507</v>
      </c>
      <c r="D31" s="17">
        <v>1033</v>
      </c>
      <c r="E31" s="24"/>
      <c r="F31" s="48">
        <v>1</v>
      </c>
      <c r="G31" s="48">
        <v>1</v>
      </c>
      <c r="H31" s="53">
        <f t="shared" si="0"/>
        <v>1</v>
      </c>
      <c r="I31" s="53">
        <v>5</v>
      </c>
      <c r="J31" s="48">
        <v>0</v>
      </c>
      <c r="K31" s="48">
        <v>0</v>
      </c>
      <c r="L31" s="48">
        <v>0</v>
      </c>
      <c r="M31" s="48">
        <v>0</v>
      </c>
      <c r="N31" s="48">
        <v>0</v>
      </c>
      <c r="O31" s="49">
        <v>0</v>
      </c>
      <c r="Q31" s="36">
        <v>1033</v>
      </c>
      <c r="R31" s="36" t="s">
        <v>507</v>
      </c>
      <c r="S31" s="36"/>
      <c r="AA31">
        <v>0</v>
      </c>
      <c r="AE31">
        <v>0</v>
      </c>
      <c r="AG31">
        <v>1</v>
      </c>
      <c r="AH31">
        <v>1</v>
      </c>
      <c r="AI31" s="37">
        <f t="shared" si="1"/>
        <v>0</v>
      </c>
    </row>
    <row r="32" spans="1:35">
      <c r="A32" s="3">
        <v>398</v>
      </c>
      <c r="B32" s="17">
        <v>1047</v>
      </c>
      <c r="C32" s="32" t="s">
        <v>521</v>
      </c>
      <c r="D32" s="17">
        <v>1047</v>
      </c>
      <c r="E32" s="24"/>
      <c r="F32" s="48">
        <v>14</v>
      </c>
      <c r="G32" s="48">
        <v>1</v>
      </c>
      <c r="H32" s="53">
        <f t="shared" si="0"/>
        <v>14</v>
      </c>
      <c r="I32" s="53">
        <v>4</v>
      </c>
      <c r="J32" s="48">
        <v>0</v>
      </c>
      <c r="K32" s="48">
        <v>0</v>
      </c>
      <c r="L32" s="48">
        <v>0</v>
      </c>
      <c r="M32" s="48">
        <v>0</v>
      </c>
      <c r="N32" s="48">
        <v>0</v>
      </c>
      <c r="O32" s="49">
        <v>0</v>
      </c>
      <c r="Q32" s="36">
        <v>1047</v>
      </c>
      <c r="R32" s="36" t="s">
        <v>521</v>
      </c>
      <c r="S32" s="36"/>
      <c r="T32">
        <v>1</v>
      </c>
      <c r="AA32">
        <v>1</v>
      </c>
      <c r="AE32">
        <v>0</v>
      </c>
      <c r="AG32">
        <v>0</v>
      </c>
      <c r="AH32">
        <v>1</v>
      </c>
      <c r="AI32" s="37">
        <f t="shared" si="1"/>
        <v>0</v>
      </c>
    </row>
    <row r="33" spans="1:35">
      <c r="A33" s="3">
        <v>337</v>
      </c>
      <c r="B33" s="17">
        <v>1049</v>
      </c>
      <c r="C33" s="32"/>
      <c r="D33" s="17">
        <v>1049</v>
      </c>
      <c r="E33" s="24"/>
      <c r="F33" s="48">
        <v>1</v>
      </c>
      <c r="G33" s="48">
        <v>1</v>
      </c>
      <c r="H33" s="53">
        <f t="shared" si="0"/>
        <v>1</v>
      </c>
      <c r="I33" s="53">
        <v>5</v>
      </c>
      <c r="J33" s="48">
        <v>0</v>
      </c>
      <c r="K33" s="48">
        <v>0</v>
      </c>
      <c r="L33" s="48">
        <v>0</v>
      </c>
      <c r="M33" s="48">
        <v>0</v>
      </c>
      <c r="N33" s="48">
        <v>0</v>
      </c>
      <c r="O33" s="49">
        <v>0</v>
      </c>
      <c r="Q33" s="36">
        <v>1049</v>
      </c>
      <c r="R33" s="36"/>
      <c r="S33" s="36"/>
      <c r="AA33">
        <v>0</v>
      </c>
      <c r="AD33">
        <v>1</v>
      </c>
      <c r="AE33">
        <v>1</v>
      </c>
      <c r="AG33">
        <v>0</v>
      </c>
      <c r="AH33">
        <v>1</v>
      </c>
      <c r="AI33" s="37">
        <f t="shared" si="1"/>
        <v>0</v>
      </c>
    </row>
    <row r="34" spans="1:35">
      <c r="A34" s="3">
        <v>272</v>
      </c>
      <c r="B34" s="17">
        <v>1053</v>
      </c>
      <c r="C34" s="32"/>
      <c r="D34" s="17">
        <v>1053</v>
      </c>
      <c r="E34" s="24"/>
      <c r="F34" s="48">
        <v>27</v>
      </c>
      <c r="G34" s="48">
        <v>3</v>
      </c>
      <c r="H34" s="53">
        <f t="shared" si="0"/>
        <v>9</v>
      </c>
      <c r="I34" s="53">
        <v>3</v>
      </c>
      <c r="J34" s="48">
        <v>1</v>
      </c>
      <c r="K34" s="48">
        <v>0</v>
      </c>
      <c r="L34" s="48">
        <v>0</v>
      </c>
      <c r="M34" s="48">
        <v>0</v>
      </c>
      <c r="N34" s="48">
        <v>1</v>
      </c>
      <c r="O34" s="49">
        <v>0</v>
      </c>
      <c r="Q34" s="36">
        <v>1053</v>
      </c>
      <c r="R34" s="36"/>
      <c r="S34" s="36"/>
      <c r="U34">
        <v>2</v>
      </c>
      <c r="AA34">
        <v>2</v>
      </c>
      <c r="AC34">
        <v>1</v>
      </c>
      <c r="AE34">
        <v>1</v>
      </c>
      <c r="AG34">
        <v>0</v>
      </c>
      <c r="AH34">
        <v>3</v>
      </c>
      <c r="AI34" s="37">
        <f t="shared" si="1"/>
        <v>0</v>
      </c>
    </row>
    <row r="35" spans="1:35">
      <c r="A35" s="3">
        <v>406</v>
      </c>
      <c r="B35" s="17">
        <v>1054</v>
      </c>
      <c r="C35" s="32"/>
      <c r="D35" s="17">
        <v>1054</v>
      </c>
      <c r="E35" s="24"/>
      <c r="F35" s="48">
        <v>7</v>
      </c>
      <c r="G35" s="48">
        <v>3</v>
      </c>
      <c r="H35" s="53">
        <f t="shared" si="0"/>
        <v>2.3333333333333335</v>
      </c>
      <c r="I35" s="53">
        <v>5</v>
      </c>
      <c r="J35" s="48">
        <v>0</v>
      </c>
      <c r="K35" s="48">
        <v>0</v>
      </c>
      <c r="L35" s="48">
        <v>0</v>
      </c>
      <c r="M35" s="48">
        <v>0</v>
      </c>
      <c r="N35" s="48">
        <v>0</v>
      </c>
      <c r="O35" s="49">
        <v>0</v>
      </c>
      <c r="Q35" s="36">
        <v>1054</v>
      </c>
      <c r="R35" s="36"/>
      <c r="S35" s="36"/>
      <c r="V35">
        <v>1</v>
      </c>
      <c r="AA35">
        <v>1</v>
      </c>
      <c r="AC35">
        <v>1</v>
      </c>
      <c r="AE35">
        <v>1</v>
      </c>
      <c r="AG35">
        <v>1</v>
      </c>
      <c r="AH35">
        <v>3</v>
      </c>
      <c r="AI35" s="37">
        <f t="shared" si="1"/>
        <v>0</v>
      </c>
    </row>
    <row r="36" spans="1:35">
      <c r="A36" s="75"/>
      <c r="B36" s="57"/>
      <c r="C36" s="58" t="s">
        <v>630</v>
      </c>
      <c r="D36" s="18" t="s">
        <v>591</v>
      </c>
      <c r="E36" s="26"/>
      <c r="F36" s="50">
        <f>SUM(F14:F35)</f>
        <v>1491</v>
      </c>
      <c r="G36" s="50">
        <f>SUM(G14:G35)</f>
        <v>185</v>
      </c>
      <c r="H36" s="51">
        <f t="shared" si="0"/>
        <v>8.0594594594594593</v>
      </c>
      <c r="I36" s="51">
        <f>SUM(I14:I35)/COUNT(I14:I35)</f>
        <v>4.2727272727272725</v>
      </c>
      <c r="J36" s="50">
        <f>SUM(J19:J35)</f>
        <v>12</v>
      </c>
      <c r="K36" s="50">
        <f t="shared" ref="K36:O36" si="5">SUM(K19:K35)</f>
        <v>2</v>
      </c>
      <c r="L36" s="50">
        <f t="shared" si="5"/>
        <v>2</v>
      </c>
      <c r="M36" s="50">
        <f t="shared" si="5"/>
        <v>9</v>
      </c>
      <c r="N36" s="50">
        <f t="shared" si="5"/>
        <v>5</v>
      </c>
      <c r="O36" s="50">
        <f t="shared" si="5"/>
        <v>1</v>
      </c>
      <c r="Q36" s="36"/>
      <c r="R36" s="36" t="s">
        <v>630</v>
      </c>
      <c r="S36" s="36"/>
      <c r="T36">
        <v>8</v>
      </c>
      <c r="U36">
        <v>9</v>
      </c>
      <c r="V36">
        <v>9</v>
      </c>
      <c r="W36">
        <v>0</v>
      </c>
      <c r="X36">
        <v>0</v>
      </c>
      <c r="Y36">
        <v>0</v>
      </c>
      <c r="Z36">
        <v>0</v>
      </c>
      <c r="AA36">
        <v>26</v>
      </c>
      <c r="AB36">
        <v>3</v>
      </c>
      <c r="AC36">
        <v>12</v>
      </c>
      <c r="AD36">
        <v>1</v>
      </c>
      <c r="AE36">
        <v>16</v>
      </c>
      <c r="AF36">
        <v>5</v>
      </c>
      <c r="AG36">
        <v>113</v>
      </c>
      <c r="AH36">
        <v>185</v>
      </c>
      <c r="AI36" s="37">
        <f t="shared" si="1"/>
        <v>0</v>
      </c>
    </row>
    <row r="37" spans="1:35">
      <c r="A37" s="8"/>
      <c r="B37" s="64" t="s">
        <v>490</v>
      </c>
      <c r="C37" s="34"/>
      <c r="D37" s="60" t="s">
        <v>490</v>
      </c>
      <c r="E37" s="61"/>
      <c r="F37" s="62">
        <f>SUM(F7,F10,F13,F36)</f>
        <v>3278</v>
      </c>
      <c r="G37" s="62">
        <f>SUM(G7,G10,G13,G36)</f>
        <v>514</v>
      </c>
      <c r="H37" s="63">
        <f t="shared" si="0"/>
        <v>6.3774319066147864</v>
      </c>
      <c r="I37" s="63">
        <f>SUM(I2:I6,I8:I9,I11:I12,I14:I35)/COUNT(I2:I6,I8:I9,I11:I12,I14:I35)</f>
        <v>4.338709677419355</v>
      </c>
      <c r="J37" s="62">
        <f>SUM(J7,J10,J13,J36)</f>
        <v>20</v>
      </c>
      <c r="K37" s="62">
        <f t="shared" ref="K37:O37" si="6">SUM(K7,K10,K13,K36)</f>
        <v>36</v>
      </c>
      <c r="L37" s="62">
        <f t="shared" si="6"/>
        <v>25</v>
      </c>
      <c r="M37" s="62">
        <f t="shared" si="6"/>
        <v>35</v>
      </c>
      <c r="N37" s="62">
        <f t="shared" si="6"/>
        <v>28</v>
      </c>
      <c r="O37" s="62">
        <f t="shared" si="6"/>
        <v>3</v>
      </c>
      <c r="Q37" s="36" t="s">
        <v>490</v>
      </c>
      <c r="R37" s="36"/>
      <c r="S37" s="36"/>
      <c r="T37">
        <v>27</v>
      </c>
      <c r="U37">
        <v>41</v>
      </c>
      <c r="V37">
        <v>25</v>
      </c>
      <c r="W37">
        <v>6</v>
      </c>
      <c r="X37">
        <v>10</v>
      </c>
      <c r="Y37">
        <v>3</v>
      </c>
      <c r="Z37">
        <v>0</v>
      </c>
      <c r="AA37">
        <v>112</v>
      </c>
      <c r="AB37">
        <v>5</v>
      </c>
      <c r="AC37">
        <v>27</v>
      </c>
      <c r="AD37">
        <v>1</v>
      </c>
      <c r="AE37">
        <v>33</v>
      </c>
      <c r="AF37">
        <v>19</v>
      </c>
      <c r="AG37">
        <v>350</v>
      </c>
      <c r="AH37">
        <v>514</v>
      </c>
      <c r="AI37" s="37">
        <f t="shared" si="1"/>
        <v>0</v>
      </c>
    </row>
    <row r="38" spans="1:35">
      <c r="A38" s="75"/>
      <c r="B38" s="57"/>
      <c r="C38" s="68"/>
      <c r="D38" s="67"/>
      <c r="E38" s="68"/>
      <c r="F38" s="59"/>
      <c r="G38" s="59"/>
      <c r="H38" s="59"/>
      <c r="I38" s="56"/>
      <c r="J38" s="59"/>
      <c r="K38" s="59"/>
      <c r="L38" s="59"/>
      <c r="M38" s="59"/>
      <c r="N38" s="59"/>
      <c r="O38" s="69"/>
      <c r="Q38" s="36"/>
      <c r="R38" s="36"/>
      <c r="S38" s="36"/>
      <c r="AI38" s="37">
        <f t="shared" si="1"/>
        <v>0</v>
      </c>
    </row>
    <row r="39" spans="1:35">
      <c r="A39" s="3">
        <v>550</v>
      </c>
      <c r="B39" s="76">
        <v>2051</v>
      </c>
      <c r="C39" s="32" t="s">
        <v>568</v>
      </c>
      <c r="D39" s="19">
        <v>2051</v>
      </c>
      <c r="E39" s="24" t="s">
        <v>626</v>
      </c>
      <c r="F39" s="48">
        <v>12</v>
      </c>
      <c r="G39" s="48">
        <v>6</v>
      </c>
      <c r="H39" s="53">
        <f t="shared" ref="H39:H54" si="7">F39/G39</f>
        <v>2</v>
      </c>
      <c r="I39" s="53">
        <v>5</v>
      </c>
      <c r="J39" s="48">
        <v>0</v>
      </c>
      <c r="K39" s="48">
        <v>0</v>
      </c>
      <c r="L39" s="48">
        <v>0</v>
      </c>
      <c r="M39" s="48">
        <v>0</v>
      </c>
      <c r="N39" s="48">
        <v>0</v>
      </c>
      <c r="O39" s="49">
        <v>0</v>
      </c>
      <c r="Q39" s="37">
        <v>2051</v>
      </c>
      <c r="R39" s="36" t="s">
        <v>568</v>
      </c>
      <c r="S39" s="36" t="s">
        <v>599</v>
      </c>
      <c r="AA39">
        <v>0</v>
      </c>
      <c r="AE39">
        <v>0</v>
      </c>
      <c r="AG39">
        <v>6</v>
      </c>
      <c r="AH39">
        <v>6</v>
      </c>
      <c r="AI39" s="37">
        <f t="shared" si="1"/>
        <v>0</v>
      </c>
    </row>
    <row r="40" spans="1:35">
      <c r="A40" s="3">
        <v>492</v>
      </c>
      <c r="B40" s="76">
        <v>2056</v>
      </c>
      <c r="C40" s="32" t="s">
        <v>571</v>
      </c>
      <c r="D40" s="17">
        <v>2056</v>
      </c>
      <c r="E40" s="24" t="s">
        <v>626</v>
      </c>
      <c r="F40" s="48">
        <v>50</v>
      </c>
      <c r="G40" s="48">
        <v>6</v>
      </c>
      <c r="H40" s="53">
        <f t="shared" si="7"/>
        <v>8.3333333333333339</v>
      </c>
      <c r="I40" s="53">
        <v>5</v>
      </c>
      <c r="J40" s="48">
        <v>0</v>
      </c>
      <c r="K40" s="48">
        <v>0</v>
      </c>
      <c r="L40" s="48">
        <v>0</v>
      </c>
      <c r="M40" s="48">
        <v>0</v>
      </c>
      <c r="N40" s="48">
        <v>0</v>
      </c>
      <c r="O40" s="49">
        <v>0</v>
      </c>
      <c r="Q40" s="37">
        <v>2056</v>
      </c>
      <c r="R40" s="36" t="s">
        <v>571</v>
      </c>
      <c r="S40" s="36" t="s">
        <v>599</v>
      </c>
      <c r="T40">
        <v>1</v>
      </c>
      <c r="AA40">
        <v>1</v>
      </c>
      <c r="AE40">
        <v>0</v>
      </c>
      <c r="AG40">
        <v>5</v>
      </c>
      <c r="AH40">
        <v>6</v>
      </c>
      <c r="AI40" s="37">
        <f t="shared" si="1"/>
        <v>0</v>
      </c>
    </row>
    <row r="41" spans="1:35">
      <c r="A41" s="3">
        <v>36</v>
      </c>
      <c r="B41" s="76">
        <v>2013</v>
      </c>
      <c r="C41" s="32" t="s">
        <v>538</v>
      </c>
      <c r="D41" s="17">
        <v>2013</v>
      </c>
      <c r="E41" s="24" t="s">
        <v>598</v>
      </c>
      <c r="F41" s="48">
        <v>45</v>
      </c>
      <c r="G41" s="48">
        <v>15</v>
      </c>
      <c r="H41" s="53">
        <f t="shared" si="7"/>
        <v>3</v>
      </c>
      <c r="I41" s="53">
        <v>4</v>
      </c>
      <c r="J41" s="48">
        <v>1</v>
      </c>
      <c r="K41" s="48">
        <v>0</v>
      </c>
      <c r="L41" s="48">
        <v>0</v>
      </c>
      <c r="M41" s="48">
        <v>0</v>
      </c>
      <c r="N41" s="48">
        <v>3</v>
      </c>
      <c r="O41" s="49">
        <v>0</v>
      </c>
      <c r="Q41" s="37">
        <v>2013</v>
      </c>
      <c r="R41" s="36" t="s">
        <v>538</v>
      </c>
      <c r="S41" s="36" t="s">
        <v>598</v>
      </c>
      <c r="AA41">
        <v>0</v>
      </c>
      <c r="AE41">
        <v>0</v>
      </c>
      <c r="AG41">
        <v>15</v>
      </c>
      <c r="AH41">
        <v>15</v>
      </c>
      <c r="AI41" s="37">
        <f t="shared" si="1"/>
        <v>0</v>
      </c>
    </row>
    <row r="42" spans="1:35">
      <c r="A42" s="3">
        <v>316</v>
      </c>
      <c r="B42" s="76" t="s">
        <v>601</v>
      </c>
      <c r="C42" s="32" t="s">
        <v>546</v>
      </c>
      <c r="D42" s="17" t="s">
        <v>601</v>
      </c>
      <c r="E42" s="24" t="s">
        <v>598</v>
      </c>
      <c r="F42" s="48">
        <v>120</v>
      </c>
      <c r="G42" s="48">
        <v>28</v>
      </c>
      <c r="H42" s="53">
        <f t="shared" si="7"/>
        <v>4.2857142857142856</v>
      </c>
      <c r="I42" s="53">
        <v>4.8</v>
      </c>
      <c r="J42" s="48">
        <v>0</v>
      </c>
      <c r="K42" s="48">
        <v>0</v>
      </c>
      <c r="L42" s="48">
        <v>1</v>
      </c>
      <c r="M42" s="48">
        <v>0</v>
      </c>
      <c r="N42" s="48">
        <v>2</v>
      </c>
      <c r="O42" s="49">
        <v>0</v>
      </c>
      <c r="Q42" s="37" t="s">
        <v>601</v>
      </c>
      <c r="R42" s="36" t="s">
        <v>546</v>
      </c>
      <c r="S42" s="36" t="s">
        <v>598</v>
      </c>
      <c r="T42">
        <v>2</v>
      </c>
      <c r="U42">
        <v>2</v>
      </c>
      <c r="V42">
        <v>1</v>
      </c>
      <c r="AA42">
        <v>5</v>
      </c>
      <c r="AB42">
        <v>1</v>
      </c>
      <c r="AE42">
        <v>1</v>
      </c>
      <c r="AG42">
        <v>22</v>
      </c>
      <c r="AH42">
        <v>28</v>
      </c>
      <c r="AI42" s="37">
        <f t="shared" si="1"/>
        <v>0</v>
      </c>
    </row>
    <row r="43" spans="1:35">
      <c r="A43" s="3">
        <v>513</v>
      </c>
      <c r="B43" s="76">
        <v>2024</v>
      </c>
      <c r="C43" s="32" t="s">
        <v>547</v>
      </c>
      <c r="D43" s="17">
        <v>2024</v>
      </c>
      <c r="E43" s="24" t="s">
        <v>598</v>
      </c>
      <c r="F43" s="48">
        <v>71</v>
      </c>
      <c r="G43" s="48">
        <v>20</v>
      </c>
      <c r="H43" s="53">
        <f t="shared" si="7"/>
        <v>3.55</v>
      </c>
      <c r="I43" s="53">
        <v>4.2</v>
      </c>
      <c r="J43" s="48">
        <v>0</v>
      </c>
      <c r="K43" s="48">
        <v>0</v>
      </c>
      <c r="L43" s="48">
        <v>3</v>
      </c>
      <c r="M43" s="48">
        <v>0</v>
      </c>
      <c r="N43" s="48">
        <v>1</v>
      </c>
      <c r="O43" s="49">
        <v>0</v>
      </c>
      <c r="Q43" s="37">
        <v>2024</v>
      </c>
      <c r="R43" s="36" t="s">
        <v>547</v>
      </c>
      <c r="S43" s="36" t="s">
        <v>598</v>
      </c>
      <c r="T43">
        <v>1</v>
      </c>
      <c r="AA43">
        <v>1</v>
      </c>
      <c r="AB43">
        <v>1</v>
      </c>
      <c r="AC43">
        <v>1</v>
      </c>
      <c r="AE43">
        <v>2</v>
      </c>
      <c r="AG43">
        <v>17</v>
      </c>
      <c r="AH43">
        <v>20</v>
      </c>
      <c r="AI43" s="37">
        <f t="shared" si="1"/>
        <v>0</v>
      </c>
    </row>
    <row r="44" spans="1:35">
      <c r="A44" s="3">
        <v>92</v>
      </c>
      <c r="B44" s="76">
        <v>2026</v>
      </c>
      <c r="C44" s="32" t="s">
        <v>548</v>
      </c>
      <c r="D44" s="17">
        <v>2026</v>
      </c>
      <c r="E44" s="24" t="s">
        <v>598</v>
      </c>
      <c r="F44" s="48">
        <v>89</v>
      </c>
      <c r="G44" s="48">
        <v>13</v>
      </c>
      <c r="H44" s="53">
        <f t="shared" si="7"/>
        <v>6.8461538461538458</v>
      </c>
      <c r="I44" s="53">
        <v>4</v>
      </c>
      <c r="J44" s="48">
        <v>0</v>
      </c>
      <c r="K44" s="48">
        <v>0</v>
      </c>
      <c r="L44" s="48">
        <v>0</v>
      </c>
      <c r="M44" s="48">
        <v>0</v>
      </c>
      <c r="N44" s="48">
        <v>0</v>
      </c>
      <c r="O44" s="49">
        <v>0</v>
      </c>
      <c r="Q44" s="37">
        <v>2026</v>
      </c>
      <c r="R44" s="36" t="s">
        <v>548</v>
      </c>
      <c r="S44" s="36" t="s">
        <v>598</v>
      </c>
      <c r="V44">
        <v>1</v>
      </c>
      <c r="AA44">
        <v>1</v>
      </c>
      <c r="AE44">
        <v>0</v>
      </c>
      <c r="AG44">
        <v>12</v>
      </c>
      <c r="AH44">
        <v>13</v>
      </c>
      <c r="AI44" s="37">
        <f t="shared" si="1"/>
        <v>0</v>
      </c>
    </row>
    <row r="45" spans="1:35">
      <c r="A45" s="3">
        <v>145</v>
      </c>
      <c r="B45" s="76">
        <v>2027</v>
      </c>
      <c r="C45" s="24" t="s">
        <v>549</v>
      </c>
      <c r="D45" s="17">
        <v>2027</v>
      </c>
      <c r="E45" s="24" t="s">
        <v>598</v>
      </c>
      <c r="F45" s="48">
        <v>186</v>
      </c>
      <c r="G45" s="48">
        <v>33</v>
      </c>
      <c r="H45" s="53">
        <f t="shared" si="7"/>
        <v>5.6363636363636367</v>
      </c>
      <c r="I45" s="53">
        <v>4.3</v>
      </c>
      <c r="J45" s="48">
        <v>0</v>
      </c>
      <c r="K45" s="48">
        <v>0</v>
      </c>
      <c r="L45" s="48">
        <v>2</v>
      </c>
      <c r="M45" s="48">
        <v>1</v>
      </c>
      <c r="N45" s="48">
        <v>0</v>
      </c>
      <c r="O45" s="49">
        <v>0</v>
      </c>
      <c r="Q45" s="37">
        <v>2027</v>
      </c>
      <c r="R45" s="36" t="s">
        <v>549</v>
      </c>
      <c r="S45" s="36" t="s">
        <v>598</v>
      </c>
      <c r="T45">
        <v>1</v>
      </c>
      <c r="U45">
        <v>3</v>
      </c>
      <c r="V45">
        <v>1</v>
      </c>
      <c r="AA45">
        <v>5</v>
      </c>
      <c r="AE45">
        <v>0</v>
      </c>
      <c r="AG45">
        <v>28</v>
      </c>
      <c r="AH45">
        <v>33</v>
      </c>
      <c r="AI45" s="37">
        <f t="shared" si="1"/>
        <v>0</v>
      </c>
    </row>
    <row r="46" spans="1:35">
      <c r="A46" s="3">
        <v>448</v>
      </c>
      <c r="B46" s="76">
        <v>2029</v>
      </c>
      <c r="C46" s="24" t="s">
        <v>550</v>
      </c>
      <c r="D46" s="17">
        <v>2029</v>
      </c>
      <c r="E46" s="24" t="s">
        <v>598</v>
      </c>
      <c r="F46" s="48">
        <v>207</v>
      </c>
      <c r="G46" s="48">
        <v>39</v>
      </c>
      <c r="H46" s="53">
        <f t="shared" si="7"/>
        <v>5.3076923076923075</v>
      </c>
      <c r="I46" s="53">
        <v>3.8</v>
      </c>
      <c r="J46" s="48">
        <v>1</v>
      </c>
      <c r="K46" s="48">
        <v>1</v>
      </c>
      <c r="L46" s="48">
        <v>0</v>
      </c>
      <c r="M46" s="48">
        <v>39</v>
      </c>
      <c r="N46" s="48">
        <v>0</v>
      </c>
      <c r="O46" s="49">
        <v>0</v>
      </c>
      <c r="Q46" s="37">
        <v>2029</v>
      </c>
      <c r="R46" s="36" t="s">
        <v>550</v>
      </c>
      <c r="S46" s="36" t="s">
        <v>598</v>
      </c>
      <c r="T46">
        <v>4</v>
      </c>
      <c r="U46">
        <v>6</v>
      </c>
      <c r="AA46">
        <v>10</v>
      </c>
      <c r="AB46">
        <v>3</v>
      </c>
      <c r="AC46">
        <v>2</v>
      </c>
      <c r="AE46">
        <v>5</v>
      </c>
      <c r="AG46">
        <v>24</v>
      </c>
      <c r="AH46">
        <v>39</v>
      </c>
      <c r="AI46" s="37">
        <f t="shared" si="1"/>
        <v>0</v>
      </c>
    </row>
    <row r="47" spans="1:35">
      <c r="A47" s="3">
        <v>526</v>
      </c>
      <c r="B47" s="76">
        <v>2031</v>
      </c>
      <c r="C47" s="32" t="s">
        <v>552</v>
      </c>
      <c r="D47" s="17">
        <v>2031</v>
      </c>
      <c r="E47" s="24" t="s">
        <v>598</v>
      </c>
      <c r="F47" s="48">
        <v>27</v>
      </c>
      <c r="G47" s="48">
        <v>11</v>
      </c>
      <c r="H47" s="53">
        <f t="shared" si="7"/>
        <v>2.4545454545454546</v>
      </c>
      <c r="I47" s="53">
        <v>4.5</v>
      </c>
      <c r="J47" s="48">
        <v>5</v>
      </c>
      <c r="K47" s="48">
        <v>0</v>
      </c>
      <c r="L47" s="48">
        <v>1</v>
      </c>
      <c r="M47" s="48">
        <v>0</v>
      </c>
      <c r="N47" s="48">
        <v>0</v>
      </c>
      <c r="O47" s="49">
        <v>0</v>
      </c>
      <c r="Q47" s="37">
        <v>2031</v>
      </c>
      <c r="R47" s="36" t="s">
        <v>552</v>
      </c>
      <c r="S47" s="36" t="s">
        <v>598</v>
      </c>
      <c r="T47">
        <v>1</v>
      </c>
      <c r="AA47">
        <v>1</v>
      </c>
      <c r="AE47">
        <v>0</v>
      </c>
      <c r="AG47">
        <v>10</v>
      </c>
      <c r="AH47">
        <v>11</v>
      </c>
      <c r="AI47" s="37">
        <f t="shared" si="1"/>
        <v>0</v>
      </c>
    </row>
    <row r="48" spans="1:35">
      <c r="A48" s="3">
        <v>539</v>
      </c>
      <c r="B48" s="76">
        <v>2033</v>
      </c>
      <c r="C48" s="32" t="s">
        <v>554</v>
      </c>
      <c r="D48" s="17">
        <v>2033</v>
      </c>
      <c r="E48" s="24" t="s">
        <v>598</v>
      </c>
      <c r="F48" s="48">
        <v>44</v>
      </c>
      <c r="G48" s="48">
        <v>20</v>
      </c>
      <c r="H48" s="53">
        <f t="shared" si="7"/>
        <v>2.2000000000000002</v>
      </c>
      <c r="I48" s="53">
        <v>4.5</v>
      </c>
      <c r="J48" s="48">
        <v>2</v>
      </c>
      <c r="K48" s="48">
        <v>0</v>
      </c>
      <c r="L48" s="48">
        <v>1</v>
      </c>
      <c r="M48" s="48">
        <v>1</v>
      </c>
      <c r="N48" s="48">
        <v>0</v>
      </c>
      <c r="O48" s="49">
        <v>0</v>
      </c>
      <c r="Q48" s="37">
        <v>2033</v>
      </c>
      <c r="R48" s="36" t="s">
        <v>554</v>
      </c>
      <c r="S48" s="36" t="s">
        <v>598</v>
      </c>
      <c r="T48">
        <v>1</v>
      </c>
      <c r="AA48">
        <v>1</v>
      </c>
      <c r="AB48">
        <v>3</v>
      </c>
      <c r="AC48">
        <v>1</v>
      </c>
      <c r="AE48">
        <v>4</v>
      </c>
      <c r="AF48">
        <v>1</v>
      </c>
      <c r="AG48">
        <v>14</v>
      </c>
      <c r="AH48">
        <v>20</v>
      </c>
      <c r="AI48" s="37">
        <f t="shared" si="1"/>
        <v>0</v>
      </c>
    </row>
    <row r="49" spans="1:35">
      <c r="A49" s="3">
        <v>282</v>
      </c>
      <c r="B49" s="76">
        <v>2034</v>
      </c>
      <c r="C49" s="32" t="s">
        <v>551</v>
      </c>
      <c r="D49" s="17">
        <v>2034</v>
      </c>
      <c r="E49" s="24" t="s">
        <v>598</v>
      </c>
      <c r="F49" s="48">
        <v>53</v>
      </c>
      <c r="G49" s="48">
        <v>22</v>
      </c>
      <c r="H49" s="53">
        <f t="shared" si="7"/>
        <v>2.4090909090909092</v>
      </c>
      <c r="I49" s="53">
        <v>5</v>
      </c>
      <c r="J49" s="48">
        <v>0</v>
      </c>
      <c r="K49" s="48">
        <v>0</v>
      </c>
      <c r="L49" s="48">
        <v>2</v>
      </c>
      <c r="M49" s="48">
        <v>0</v>
      </c>
      <c r="N49" s="48">
        <v>0</v>
      </c>
      <c r="O49" s="49">
        <v>0</v>
      </c>
      <c r="Q49" s="37">
        <v>2034</v>
      </c>
      <c r="R49" s="36" t="s">
        <v>551</v>
      </c>
      <c r="S49" s="36" t="s">
        <v>598</v>
      </c>
      <c r="T49">
        <v>1</v>
      </c>
      <c r="Y49">
        <v>1</v>
      </c>
      <c r="AA49">
        <v>2</v>
      </c>
      <c r="AE49">
        <v>0</v>
      </c>
      <c r="AG49">
        <v>20</v>
      </c>
      <c r="AH49">
        <v>22</v>
      </c>
      <c r="AI49" s="37">
        <f t="shared" si="1"/>
        <v>0</v>
      </c>
    </row>
    <row r="50" spans="1:35">
      <c r="A50" s="3">
        <v>442</v>
      </c>
      <c r="B50" s="76">
        <v>2044</v>
      </c>
      <c r="C50" s="32" t="s">
        <v>562</v>
      </c>
      <c r="D50" s="17">
        <v>2044</v>
      </c>
      <c r="E50" s="24" t="s">
        <v>598</v>
      </c>
      <c r="F50" s="48">
        <v>49</v>
      </c>
      <c r="G50" s="48">
        <v>10</v>
      </c>
      <c r="H50" s="53">
        <f t="shared" si="7"/>
        <v>4.9000000000000004</v>
      </c>
      <c r="I50" s="53">
        <v>4.4000000000000004</v>
      </c>
      <c r="J50" s="48">
        <v>2</v>
      </c>
      <c r="K50" s="48">
        <v>0</v>
      </c>
      <c r="L50" s="48">
        <v>0</v>
      </c>
      <c r="M50" s="48">
        <v>0</v>
      </c>
      <c r="N50" s="48">
        <v>3</v>
      </c>
      <c r="O50" s="49">
        <v>0</v>
      </c>
      <c r="Q50" s="37">
        <v>2044</v>
      </c>
      <c r="R50" s="36" t="s">
        <v>562</v>
      </c>
      <c r="S50" s="36" t="s">
        <v>598</v>
      </c>
      <c r="U50">
        <v>3</v>
      </c>
      <c r="AA50">
        <v>3</v>
      </c>
      <c r="AC50">
        <v>1</v>
      </c>
      <c r="AE50">
        <v>1</v>
      </c>
      <c r="AF50">
        <v>3</v>
      </c>
      <c r="AG50">
        <v>3</v>
      </c>
      <c r="AH50">
        <v>10</v>
      </c>
      <c r="AI50" s="37">
        <f t="shared" si="1"/>
        <v>0</v>
      </c>
    </row>
    <row r="51" spans="1:35">
      <c r="A51" s="3">
        <v>59</v>
      </c>
      <c r="B51" s="76">
        <v>2045</v>
      </c>
      <c r="C51" s="32" t="s">
        <v>563</v>
      </c>
      <c r="D51" s="17">
        <v>2045</v>
      </c>
      <c r="E51" s="24" t="s">
        <v>598</v>
      </c>
      <c r="F51" s="48">
        <v>135</v>
      </c>
      <c r="G51" s="48">
        <v>38</v>
      </c>
      <c r="H51" s="53">
        <f t="shared" si="7"/>
        <v>3.5526315789473686</v>
      </c>
      <c r="I51" s="53">
        <v>4.4000000000000004</v>
      </c>
      <c r="J51" s="48">
        <v>5</v>
      </c>
      <c r="K51" s="48">
        <v>0</v>
      </c>
      <c r="L51" s="48">
        <v>3</v>
      </c>
      <c r="M51" s="48">
        <v>0</v>
      </c>
      <c r="N51" s="48">
        <v>0</v>
      </c>
      <c r="O51" s="49">
        <v>0</v>
      </c>
      <c r="Q51" s="37">
        <v>2045</v>
      </c>
      <c r="R51" s="36" t="s">
        <v>563</v>
      </c>
      <c r="S51" s="36" t="s">
        <v>598</v>
      </c>
      <c r="T51">
        <v>2</v>
      </c>
      <c r="U51">
        <v>4</v>
      </c>
      <c r="AA51">
        <v>6</v>
      </c>
      <c r="AC51">
        <v>2</v>
      </c>
      <c r="AE51">
        <v>2</v>
      </c>
      <c r="AF51">
        <v>3</v>
      </c>
      <c r="AG51">
        <v>27</v>
      </c>
      <c r="AH51">
        <v>38</v>
      </c>
      <c r="AI51" s="37">
        <f t="shared" si="1"/>
        <v>0</v>
      </c>
    </row>
    <row r="52" spans="1:35">
      <c r="A52" s="3">
        <v>551</v>
      </c>
      <c r="B52" s="76">
        <v>2046</v>
      </c>
      <c r="C52" s="32" t="s">
        <v>564</v>
      </c>
      <c r="D52" s="17">
        <v>2046</v>
      </c>
      <c r="E52" s="24" t="s">
        <v>598</v>
      </c>
      <c r="F52" s="48">
        <v>2</v>
      </c>
      <c r="G52" s="48">
        <v>1</v>
      </c>
      <c r="H52" s="53">
        <f t="shared" si="7"/>
        <v>2</v>
      </c>
      <c r="I52" s="53">
        <v>5</v>
      </c>
      <c r="J52" s="48">
        <v>0</v>
      </c>
      <c r="K52" s="48">
        <v>0</v>
      </c>
      <c r="L52" s="48">
        <v>0</v>
      </c>
      <c r="M52" s="48">
        <v>0</v>
      </c>
      <c r="N52" s="48">
        <v>0</v>
      </c>
      <c r="O52" s="49">
        <v>0</v>
      </c>
      <c r="Q52" s="37">
        <v>2046</v>
      </c>
      <c r="R52" s="36" t="s">
        <v>564</v>
      </c>
      <c r="S52" s="36" t="s">
        <v>598</v>
      </c>
      <c r="AA52">
        <v>0</v>
      </c>
      <c r="AE52">
        <v>0</v>
      </c>
      <c r="AG52">
        <v>1</v>
      </c>
      <c r="AH52">
        <v>1</v>
      </c>
      <c r="AI52" s="37">
        <f t="shared" si="1"/>
        <v>0</v>
      </c>
    </row>
    <row r="53" spans="1:35">
      <c r="A53" s="3">
        <v>552</v>
      </c>
      <c r="B53" s="76">
        <v>2048</v>
      </c>
      <c r="C53" s="32" t="s">
        <v>565</v>
      </c>
      <c r="D53" s="17">
        <v>2048</v>
      </c>
      <c r="E53" s="24" t="s">
        <v>598</v>
      </c>
      <c r="F53" s="48">
        <v>24</v>
      </c>
      <c r="G53" s="48">
        <v>9</v>
      </c>
      <c r="H53" s="53">
        <f t="shared" si="7"/>
        <v>2.6666666666666665</v>
      </c>
      <c r="I53" s="53">
        <v>5</v>
      </c>
      <c r="J53" s="48">
        <v>0</v>
      </c>
      <c r="K53" s="48">
        <v>0</v>
      </c>
      <c r="L53" s="48">
        <v>0</v>
      </c>
      <c r="M53" s="48">
        <v>0</v>
      </c>
      <c r="N53" s="48">
        <v>0</v>
      </c>
      <c r="O53" s="49">
        <v>0</v>
      </c>
      <c r="Q53" s="37">
        <v>2048</v>
      </c>
      <c r="R53" s="36" t="s">
        <v>565</v>
      </c>
      <c r="S53" s="36" t="s">
        <v>598</v>
      </c>
      <c r="AA53">
        <v>0</v>
      </c>
      <c r="AC53">
        <v>1</v>
      </c>
      <c r="AE53">
        <v>1</v>
      </c>
      <c r="AG53">
        <v>8</v>
      </c>
      <c r="AH53">
        <v>9</v>
      </c>
      <c r="AI53" s="37">
        <f t="shared" si="1"/>
        <v>0</v>
      </c>
    </row>
    <row r="54" spans="1:35">
      <c r="A54" s="3">
        <v>281</v>
      </c>
      <c r="B54" s="76">
        <v>2049</v>
      </c>
      <c r="C54" s="32" t="s">
        <v>567</v>
      </c>
      <c r="D54" s="19">
        <v>2049</v>
      </c>
      <c r="E54" s="24" t="s">
        <v>598</v>
      </c>
      <c r="F54" s="48">
        <v>4</v>
      </c>
      <c r="G54" s="48">
        <v>4</v>
      </c>
      <c r="H54" s="53">
        <f t="shared" si="7"/>
        <v>1</v>
      </c>
      <c r="I54" s="53">
        <v>4</v>
      </c>
      <c r="J54" s="48">
        <v>0</v>
      </c>
      <c r="K54" s="48">
        <v>0</v>
      </c>
      <c r="L54" s="48">
        <v>0</v>
      </c>
      <c r="M54" s="48">
        <v>0</v>
      </c>
      <c r="N54" s="48">
        <v>0</v>
      </c>
      <c r="O54" s="49">
        <v>0</v>
      </c>
      <c r="Q54" s="37">
        <v>2049</v>
      </c>
      <c r="R54" s="36" t="s">
        <v>567</v>
      </c>
      <c r="S54" s="36" t="s">
        <v>598</v>
      </c>
      <c r="AA54">
        <v>0</v>
      </c>
      <c r="AE54">
        <v>0</v>
      </c>
      <c r="AG54">
        <v>4</v>
      </c>
      <c r="AH54">
        <v>4</v>
      </c>
      <c r="AI54" s="37">
        <f t="shared" si="1"/>
        <v>0</v>
      </c>
    </row>
    <row r="55" spans="1:35">
      <c r="A55" s="75"/>
      <c r="B55" s="77"/>
      <c r="C55" s="58" t="s">
        <v>642</v>
      </c>
      <c r="D55" s="80"/>
      <c r="E55" s="80"/>
      <c r="F55" s="50">
        <f>SUM(F39:F54)</f>
        <v>1118</v>
      </c>
      <c r="G55" s="50">
        <f>SUM(G39:G54)</f>
        <v>275</v>
      </c>
      <c r="H55" s="51">
        <f t="shared" ref="H55" si="8">F55/G55</f>
        <v>4.0654545454545454</v>
      </c>
      <c r="I55" s="51">
        <f>SUM(I39:I54)/COUNT(I39:I54)</f>
        <v>4.4937500000000004</v>
      </c>
      <c r="J55" s="50">
        <f>SUM(J39:J54)</f>
        <v>16</v>
      </c>
      <c r="K55" s="50">
        <f t="shared" ref="K55:O55" si="9">SUM(K39:K54)</f>
        <v>1</v>
      </c>
      <c r="L55" s="50">
        <f t="shared" si="9"/>
        <v>13</v>
      </c>
      <c r="M55" s="50">
        <f t="shared" si="9"/>
        <v>41</v>
      </c>
      <c r="N55" s="50">
        <f t="shared" si="9"/>
        <v>9</v>
      </c>
      <c r="O55" s="50">
        <f t="shared" si="9"/>
        <v>0</v>
      </c>
      <c r="Q55" s="37"/>
      <c r="R55" s="36" t="s">
        <v>631</v>
      </c>
      <c r="S55" s="36"/>
      <c r="T55">
        <v>14</v>
      </c>
      <c r="U55">
        <v>18</v>
      </c>
      <c r="V55">
        <v>3</v>
      </c>
      <c r="W55">
        <v>0</v>
      </c>
      <c r="X55">
        <v>0</v>
      </c>
      <c r="Y55">
        <v>1</v>
      </c>
      <c r="Z55">
        <v>0</v>
      </c>
      <c r="AA55">
        <v>36</v>
      </c>
      <c r="AB55">
        <v>8</v>
      </c>
      <c r="AC55">
        <v>8</v>
      </c>
      <c r="AD55">
        <v>0</v>
      </c>
      <c r="AE55">
        <v>16</v>
      </c>
      <c r="AF55">
        <v>7</v>
      </c>
      <c r="AG55">
        <v>216</v>
      </c>
      <c r="AH55">
        <v>275</v>
      </c>
      <c r="AI55" s="37">
        <f t="shared" si="1"/>
        <v>0</v>
      </c>
    </row>
    <row r="56" spans="1:35">
      <c r="A56" s="3">
        <v>517</v>
      </c>
      <c r="B56" s="76">
        <v>2028</v>
      </c>
      <c r="C56" s="32" t="s">
        <v>549</v>
      </c>
      <c r="D56" s="17" t="s">
        <v>640</v>
      </c>
      <c r="E56" s="24" t="s">
        <v>593</v>
      </c>
      <c r="F56" s="48">
        <v>96</v>
      </c>
      <c r="G56" s="48">
        <v>19</v>
      </c>
      <c r="H56" s="53">
        <f>F56/G56</f>
        <v>5.0526315789473681</v>
      </c>
      <c r="I56" s="53">
        <v>3.8</v>
      </c>
      <c r="J56" s="48">
        <v>2</v>
      </c>
      <c r="K56" s="48">
        <v>0</v>
      </c>
      <c r="L56" s="48">
        <v>0</v>
      </c>
      <c r="M56" s="48">
        <v>19</v>
      </c>
      <c r="N56" s="48">
        <v>0</v>
      </c>
      <c r="O56" s="49">
        <v>0</v>
      </c>
      <c r="Q56" s="37">
        <v>2028</v>
      </c>
      <c r="R56" s="36" t="s">
        <v>549</v>
      </c>
      <c r="S56" s="36" t="s">
        <v>593</v>
      </c>
      <c r="T56">
        <v>2</v>
      </c>
      <c r="AA56">
        <v>2</v>
      </c>
      <c r="AC56">
        <v>4</v>
      </c>
      <c r="AE56">
        <v>4</v>
      </c>
      <c r="AG56">
        <v>13</v>
      </c>
      <c r="AH56">
        <v>19</v>
      </c>
      <c r="AI56" s="37">
        <f t="shared" si="1"/>
        <v>0</v>
      </c>
    </row>
    <row r="57" spans="1:35">
      <c r="A57" s="3">
        <v>35</v>
      </c>
      <c r="B57" s="76">
        <v>2012</v>
      </c>
      <c r="C57" s="32" t="s">
        <v>537</v>
      </c>
      <c r="D57" s="17">
        <v>2012</v>
      </c>
      <c r="E57" s="24" t="s">
        <v>597</v>
      </c>
      <c r="F57" s="48">
        <v>28</v>
      </c>
      <c r="G57" s="48">
        <v>11</v>
      </c>
      <c r="H57" s="53">
        <f>F57/G57</f>
        <v>2.5454545454545454</v>
      </c>
      <c r="I57" s="53">
        <v>4.3</v>
      </c>
      <c r="J57" s="48">
        <v>9</v>
      </c>
      <c r="K57" s="48">
        <v>0</v>
      </c>
      <c r="L57" s="48">
        <v>0</v>
      </c>
      <c r="M57" s="48">
        <v>1</v>
      </c>
      <c r="N57" s="48">
        <v>1</v>
      </c>
      <c r="O57" s="49">
        <v>0</v>
      </c>
      <c r="Q57" s="37">
        <v>2012</v>
      </c>
      <c r="R57" s="36" t="s">
        <v>537</v>
      </c>
      <c r="S57" s="36" t="s">
        <v>597</v>
      </c>
      <c r="U57">
        <v>5</v>
      </c>
      <c r="AA57">
        <v>5</v>
      </c>
      <c r="AE57">
        <v>0</v>
      </c>
      <c r="AG57">
        <v>6</v>
      </c>
      <c r="AH57">
        <v>11</v>
      </c>
      <c r="AI57" s="37">
        <f t="shared" si="1"/>
        <v>0</v>
      </c>
    </row>
    <row r="58" spans="1:35">
      <c r="A58" s="3">
        <v>168</v>
      </c>
      <c r="B58" s="76">
        <v>2014</v>
      </c>
      <c r="C58" s="32" t="s">
        <v>539</v>
      </c>
      <c r="D58" s="17">
        <v>2014</v>
      </c>
      <c r="E58" s="24" t="s">
        <v>597</v>
      </c>
      <c r="F58" s="48">
        <v>48</v>
      </c>
      <c r="G58" s="48">
        <v>19</v>
      </c>
      <c r="H58" s="53">
        <f>F58/G58</f>
        <v>2.5263157894736841</v>
      </c>
      <c r="I58" s="53">
        <v>3.8</v>
      </c>
      <c r="J58" s="48">
        <v>1</v>
      </c>
      <c r="K58" s="48">
        <v>1</v>
      </c>
      <c r="L58" s="48">
        <v>0</v>
      </c>
      <c r="M58" s="48">
        <v>0</v>
      </c>
      <c r="N58" s="48">
        <v>0</v>
      </c>
      <c r="O58" s="49">
        <v>0</v>
      </c>
      <c r="Q58" s="37">
        <v>2014</v>
      </c>
      <c r="R58" s="36" t="s">
        <v>539</v>
      </c>
      <c r="S58" s="36" t="s">
        <v>597</v>
      </c>
      <c r="V58">
        <v>1</v>
      </c>
      <c r="AA58">
        <v>1</v>
      </c>
      <c r="AE58">
        <v>0</v>
      </c>
      <c r="AG58">
        <v>18</v>
      </c>
      <c r="AH58">
        <v>19</v>
      </c>
      <c r="AI58" s="37">
        <f t="shared" si="1"/>
        <v>0</v>
      </c>
    </row>
    <row r="59" spans="1:35">
      <c r="A59" s="3">
        <v>518</v>
      </c>
      <c r="B59" s="76">
        <v>2017</v>
      </c>
      <c r="C59" s="32" t="s">
        <v>543</v>
      </c>
      <c r="D59" s="17">
        <v>2017</v>
      </c>
      <c r="E59" s="24" t="s">
        <v>597</v>
      </c>
      <c r="F59" s="48">
        <v>40</v>
      </c>
      <c r="G59" s="48">
        <v>13</v>
      </c>
      <c r="H59" s="53">
        <f>F59/G59</f>
        <v>3.0769230769230771</v>
      </c>
      <c r="I59" s="53">
        <v>3.5</v>
      </c>
      <c r="J59" s="74">
        <v>0</v>
      </c>
      <c r="K59" s="48">
        <v>1</v>
      </c>
      <c r="L59" s="48">
        <v>3</v>
      </c>
      <c r="M59" s="48">
        <v>0</v>
      </c>
      <c r="N59" s="48">
        <v>0</v>
      </c>
      <c r="O59" s="49">
        <v>0</v>
      </c>
      <c r="Q59" s="37">
        <v>2017</v>
      </c>
      <c r="R59" s="36" t="s">
        <v>543</v>
      </c>
      <c r="S59" s="36" t="s">
        <v>597</v>
      </c>
      <c r="U59">
        <v>1</v>
      </c>
      <c r="AA59">
        <v>1</v>
      </c>
      <c r="AE59">
        <v>0</v>
      </c>
      <c r="AG59">
        <v>12</v>
      </c>
      <c r="AH59">
        <v>13</v>
      </c>
      <c r="AI59" s="37">
        <f t="shared" si="1"/>
        <v>0</v>
      </c>
    </row>
    <row r="60" spans="1:35">
      <c r="A60" s="75"/>
      <c r="B60" s="67"/>
      <c r="C60" s="68" t="s">
        <v>632</v>
      </c>
      <c r="D60" s="80"/>
      <c r="E60" s="80"/>
      <c r="F60" s="50">
        <f>SUM(F56:F59)</f>
        <v>212</v>
      </c>
      <c r="G60" s="50">
        <f>SUM(G56:G59)</f>
        <v>62</v>
      </c>
      <c r="H60" s="51">
        <f t="shared" ref="H60" si="10">F60/G60</f>
        <v>3.4193548387096775</v>
      </c>
      <c r="I60" s="51">
        <f>SUM(I56:I59)/COUNT(I56:I59)</f>
        <v>3.8499999999999996</v>
      </c>
      <c r="J60" s="50">
        <f>SUM(J56:J59)</f>
        <v>12</v>
      </c>
      <c r="K60" s="50">
        <f t="shared" ref="K60:O60" si="11">SUM(K56:K59)</f>
        <v>2</v>
      </c>
      <c r="L60" s="50">
        <f t="shared" si="11"/>
        <v>3</v>
      </c>
      <c r="M60" s="50">
        <f t="shared" si="11"/>
        <v>20</v>
      </c>
      <c r="N60" s="50">
        <f t="shared" si="11"/>
        <v>1</v>
      </c>
      <c r="O60" s="50">
        <f t="shared" si="11"/>
        <v>0</v>
      </c>
      <c r="Q60" s="36"/>
      <c r="R60" s="36" t="s">
        <v>632</v>
      </c>
      <c r="S60" s="36"/>
      <c r="T60">
        <v>2</v>
      </c>
      <c r="U60">
        <v>6</v>
      </c>
      <c r="V60">
        <v>1</v>
      </c>
      <c r="W60">
        <v>0</v>
      </c>
      <c r="X60">
        <v>0</v>
      </c>
      <c r="Y60">
        <v>0</v>
      </c>
      <c r="Z60">
        <v>0</v>
      </c>
      <c r="AA60">
        <v>9</v>
      </c>
      <c r="AB60">
        <v>0</v>
      </c>
      <c r="AC60">
        <v>4</v>
      </c>
      <c r="AD60">
        <v>0</v>
      </c>
      <c r="AE60">
        <v>4</v>
      </c>
      <c r="AF60">
        <v>0</v>
      </c>
      <c r="AG60">
        <v>49</v>
      </c>
      <c r="AH60">
        <v>62</v>
      </c>
      <c r="AI60" s="37">
        <f t="shared" si="1"/>
        <v>0</v>
      </c>
    </row>
    <row r="61" spans="1:35">
      <c r="A61" s="3">
        <v>160</v>
      </c>
      <c r="B61" s="76">
        <v>2000</v>
      </c>
      <c r="C61" s="32" t="s">
        <v>525</v>
      </c>
      <c r="D61" s="17" t="s">
        <v>638</v>
      </c>
      <c r="E61" s="24" t="s">
        <v>596</v>
      </c>
      <c r="F61" s="48">
        <v>400</v>
      </c>
      <c r="G61" s="48">
        <v>96</v>
      </c>
      <c r="H61" s="53">
        <f t="shared" ref="H61:H72" si="12">F61/G61</f>
        <v>4.166666666666667</v>
      </c>
      <c r="I61" s="53">
        <v>4.4000000000000004</v>
      </c>
      <c r="J61" s="48">
        <v>14</v>
      </c>
      <c r="K61" s="48">
        <v>15</v>
      </c>
      <c r="L61" s="48">
        <v>4</v>
      </c>
      <c r="M61" s="48">
        <v>0</v>
      </c>
      <c r="N61" s="48">
        <v>0</v>
      </c>
      <c r="O61" s="49">
        <v>0</v>
      </c>
      <c r="Q61" s="37">
        <v>2000</v>
      </c>
      <c r="R61" s="36" t="s">
        <v>525</v>
      </c>
      <c r="S61" s="36" t="s">
        <v>596</v>
      </c>
      <c r="U61">
        <v>1</v>
      </c>
      <c r="W61">
        <v>1</v>
      </c>
      <c r="X61">
        <v>2</v>
      </c>
      <c r="Y61">
        <v>2</v>
      </c>
      <c r="AA61">
        <v>6</v>
      </c>
      <c r="AE61">
        <v>0</v>
      </c>
      <c r="AF61">
        <v>7</v>
      </c>
      <c r="AG61">
        <v>83</v>
      </c>
      <c r="AH61">
        <v>96</v>
      </c>
      <c r="AI61" s="37">
        <f t="shared" si="1"/>
        <v>0</v>
      </c>
    </row>
    <row r="62" spans="1:35">
      <c r="A62" s="3">
        <v>7</v>
      </c>
      <c r="B62" s="76">
        <v>2001</v>
      </c>
      <c r="C62" s="32" t="s">
        <v>526</v>
      </c>
      <c r="D62" s="17">
        <v>2001</v>
      </c>
      <c r="E62" s="24" t="s">
        <v>596</v>
      </c>
      <c r="F62" s="48">
        <v>362</v>
      </c>
      <c r="G62" s="48">
        <v>57</v>
      </c>
      <c r="H62" s="53">
        <f t="shared" si="12"/>
        <v>6.3508771929824563</v>
      </c>
      <c r="I62" s="53">
        <v>4.7</v>
      </c>
      <c r="J62" s="48">
        <v>6</v>
      </c>
      <c r="K62" s="48">
        <v>0</v>
      </c>
      <c r="L62" s="48">
        <v>8</v>
      </c>
      <c r="M62" s="48">
        <v>2</v>
      </c>
      <c r="N62" s="48">
        <v>2</v>
      </c>
      <c r="O62" s="49">
        <v>0</v>
      </c>
      <c r="Q62" s="37">
        <v>2001</v>
      </c>
      <c r="R62" s="36" t="s">
        <v>526</v>
      </c>
      <c r="S62" s="36" t="s">
        <v>596</v>
      </c>
      <c r="T62">
        <v>1</v>
      </c>
      <c r="U62">
        <v>5</v>
      </c>
      <c r="V62">
        <v>1</v>
      </c>
      <c r="X62">
        <v>1</v>
      </c>
      <c r="AA62">
        <v>8</v>
      </c>
      <c r="AB62">
        <v>1</v>
      </c>
      <c r="AC62">
        <v>1</v>
      </c>
      <c r="AD62">
        <v>1</v>
      </c>
      <c r="AE62">
        <v>3</v>
      </c>
      <c r="AG62">
        <v>46</v>
      </c>
      <c r="AH62">
        <v>57</v>
      </c>
      <c r="AI62" s="37">
        <f t="shared" si="1"/>
        <v>0</v>
      </c>
    </row>
    <row r="63" spans="1:35">
      <c r="A63" s="3">
        <v>276</v>
      </c>
      <c r="B63" s="76">
        <v>2002</v>
      </c>
      <c r="C63" s="32" t="s">
        <v>527</v>
      </c>
      <c r="D63" s="17">
        <v>2002</v>
      </c>
      <c r="E63" s="24" t="s">
        <v>596</v>
      </c>
      <c r="F63" s="48">
        <v>204</v>
      </c>
      <c r="G63" s="48">
        <v>27</v>
      </c>
      <c r="H63" s="53">
        <f t="shared" si="12"/>
        <v>7.5555555555555554</v>
      </c>
      <c r="I63" s="53">
        <v>4.3</v>
      </c>
      <c r="J63" s="48">
        <v>5</v>
      </c>
      <c r="K63" s="48">
        <v>0</v>
      </c>
      <c r="L63" s="48">
        <v>3</v>
      </c>
      <c r="M63" s="48">
        <v>0</v>
      </c>
      <c r="N63" s="48">
        <v>0</v>
      </c>
      <c r="O63" s="49">
        <v>0</v>
      </c>
      <c r="Q63" s="37">
        <v>2002</v>
      </c>
      <c r="R63" s="36" t="s">
        <v>527</v>
      </c>
      <c r="S63" s="36" t="s">
        <v>596</v>
      </c>
      <c r="T63">
        <v>2</v>
      </c>
      <c r="U63">
        <v>3</v>
      </c>
      <c r="AA63">
        <v>5</v>
      </c>
      <c r="AD63">
        <v>1</v>
      </c>
      <c r="AE63">
        <v>1</v>
      </c>
      <c r="AG63">
        <v>21</v>
      </c>
      <c r="AH63">
        <v>27</v>
      </c>
      <c r="AI63" s="37">
        <f t="shared" si="1"/>
        <v>0</v>
      </c>
    </row>
    <row r="64" spans="1:35">
      <c r="A64" s="3">
        <v>188</v>
      </c>
      <c r="B64" s="76">
        <v>2003</v>
      </c>
      <c r="C64" s="32" t="s">
        <v>535</v>
      </c>
      <c r="D64" s="17">
        <v>2003</v>
      </c>
      <c r="E64" s="24" t="s">
        <v>596</v>
      </c>
      <c r="F64" s="48">
        <v>1272</v>
      </c>
      <c r="G64" s="48">
        <v>348</v>
      </c>
      <c r="H64" s="53">
        <f t="shared" si="12"/>
        <v>3.6551724137931036</v>
      </c>
      <c r="I64" s="53">
        <v>3.8</v>
      </c>
      <c r="J64" s="48">
        <v>14</v>
      </c>
      <c r="K64" s="48">
        <v>0</v>
      </c>
      <c r="L64" s="48">
        <v>6</v>
      </c>
      <c r="M64" s="48">
        <v>21</v>
      </c>
      <c r="N64" s="48">
        <v>7</v>
      </c>
      <c r="O64" s="49">
        <v>0</v>
      </c>
      <c r="Q64" s="37">
        <v>2003</v>
      </c>
      <c r="R64" s="36" t="s">
        <v>535</v>
      </c>
      <c r="S64" s="36" t="s">
        <v>596</v>
      </c>
      <c r="T64">
        <v>4</v>
      </c>
      <c r="U64">
        <v>35</v>
      </c>
      <c r="V64">
        <v>4</v>
      </c>
      <c r="W64">
        <v>3</v>
      </c>
      <c r="Y64">
        <v>1</v>
      </c>
      <c r="AA64">
        <v>47</v>
      </c>
      <c r="AE64">
        <v>0</v>
      </c>
      <c r="AF64">
        <v>4</v>
      </c>
      <c r="AG64">
        <v>297</v>
      </c>
      <c r="AH64">
        <v>348</v>
      </c>
      <c r="AI64" s="37">
        <f t="shared" si="1"/>
        <v>0</v>
      </c>
    </row>
    <row r="65" spans="1:35">
      <c r="A65" s="10">
        <v>227</v>
      </c>
      <c r="B65" s="78">
        <v>2004</v>
      </c>
      <c r="C65" s="33" t="s">
        <v>528</v>
      </c>
      <c r="D65" s="19">
        <v>2004</v>
      </c>
      <c r="E65" s="24" t="s">
        <v>596</v>
      </c>
      <c r="F65" s="48">
        <v>615</v>
      </c>
      <c r="G65" s="48">
        <v>193</v>
      </c>
      <c r="H65" s="53">
        <f t="shared" si="12"/>
        <v>3.1865284974093266</v>
      </c>
      <c r="I65" s="55">
        <v>4.3</v>
      </c>
      <c r="J65" s="54">
        <v>0</v>
      </c>
      <c r="K65" s="54">
        <v>0</v>
      </c>
      <c r="L65" s="54">
        <v>0</v>
      </c>
      <c r="M65" s="54">
        <v>11</v>
      </c>
      <c r="N65" s="54">
        <v>0</v>
      </c>
      <c r="O65" s="49">
        <v>0</v>
      </c>
      <c r="Q65" s="37">
        <v>2004</v>
      </c>
      <c r="R65" s="36" t="s">
        <v>528</v>
      </c>
      <c r="S65" s="36" t="s">
        <v>596</v>
      </c>
      <c r="T65">
        <v>5</v>
      </c>
      <c r="U65">
        <v>6</v>
      </c>
      <c r="V65">
        <v>4</v>
      </c>
      <c r="W65">
        <v>3</v>
      </c>
      <c r="Y65">
        <v>1</v>
      </c>
      <c r="Z65">
        <v>1</v>
      </c>
      <c r="AA65">
        <v>20</v>
      </c>
      <c r="AB65">
        <v>1</v>
      </c>
      <c r="AE65">
        <v>1</v>
      </c>
      <c r="AG65">
        <v>172</v>
      </c>
      <c r="AH65">
        <v>193</v>
      </c>
      <c r="AI65" s="37">
        <f t="shared" si="1"/>
        <v>0</v>
      </c>
    </row>
    <row r="66" spans="1:35">
      <c r="A66" s="3">
        <v>300</v>
      </c>
      <c r="B66" s="76">
        <v>2005</v>
      </c>
      <c r="C66" s="32" t="s">
        <v>529</v>
      </c>
      <c r="D66" s="17">
        <v>2005</v>
      </c>
      <c r="E66" s="24" t="s">
        <v>596</v>
      </c>
      <c r="F66" s="48">
        <v>738</v>
      </c>
      <c r="G66" s="48">
        <v>131</v>
      </c>
      <c r="H66" s="53">
        <f t="shared" si="12"/>
        <v>5.6335877862595423</v>
      </c>
      <c r="I66" s="53">
        <v>3.8</v>
      </c>
      <c r="J66" s="48">
        <v>6</v>
      </c>
      <c r="K66" s="48">
        <v>1</v>
      </c>
      <c r="L66" s="48">
        <v>1</v>
      </c>
      <c r="M66" s="48">
        <v>2</v>
      </c>
      <c r="N66" s="48">
        <v>0</v>
      </c>
      <c r="O66" s="49">
        <v>0</v>
      </c>
      <c r="Q66" s="37">
        <v>2005</v>
      </c>
      <c r="R66" s="36" t="s">
        <v>529</v>
      </c>
      <c r="S66" s="36" t="s">
        <v>596</v>
      </c>
      <c r="T66">
        <v>4</v>
      </c>
      <c r="U66">
        <v>38</v>
      </c>
      <c r="AA66">
        <v>42</v>
      </c>
      <c r="AB66">
        <v>10</v>
      </c>
      <c r="AC66">
        <v>25</v>
      </c>
      <c r="AD66">
        <v>2</v>
      </c>
      <c r="AE66">
        <v>37</v>
      </c>
      <c r="AG66">
        <v>52</v>
      </c>
      <c r="AH66">
        <v>131</v>
      </c>
      <c r="AI66" s="37">
        <f t="shared" si="1"/>
        <v>0</v>
      </c>
    </row>
    <row r="67" spans="1:35">
      <c r="A67" s="3">
        <v>96</v>
      </c>
      <c r="B67" s="76">
        <v>2006</v>
      </c>
      <c r="C67" s="32" t="s">
        <v>530</v>
      </c>
      <c r="D67" s="17">
        <v>2006</v>
      </c>
      <c r="E67" s="24" t="s">
        <v>596</v>
      </c>
      <c r="F67" s="48">
        <v>596</v>
      </c>
      <c r="G67" s="48">
        <v>122</v>
      </c>
      <c r="H67" s="53">
        <f t="shared" si="12"/>
        <v>4.8852459016393439</v>
      </c>
      <c r="I67" s="53">
        <v>4.5</v>
      </c>
      <c r="J67" s="48">
        <v>15</v>
      </c>
      <c r="K67" s="48">
        <v>2</v>
      </c>
      <c r="L67" s="48">
        <v>4</v>
      </c>
      <c r="M67" s="48">
        <v>0</v>
      </c>
      <c r="N67" s="48">
        <v>0</v>
      </c>
      <c r="O67" s="49">
        <v>0</v>
      </c>
      <c r="Q67" s="37">
        <v>2006</v>
      </c>
      <c r="R67" s="36" t="s">
        <v>530</v>
      </c>
      <c r="S67" s="36" t="s">
        <v>596</v>
      </c>
      <c r="T67">
        <v>1</v>
      </c>
      <c r="U67">
        <v>6</v>
      </c>
      <c r="V67">
        <v>1</v>
      </c>
      <c r="Z67">
        <v>4</v>
      </c>
      <c r="AA67">
        <v>12</v>
      </c>
      <c r="AE67">
        <v>0</v>
      </c>
      <c r="AG67">
        <v>110</v>
      </c>
      <c r="AH67">
        <v>122</v>
      </c>
      <c r="AI67" s="37">
        <f t="shared" ref="AI67:AI130" si="13">G67-AH67</f>
        <v>0</v>
      </c>
    </row>
    <row r="68" spans="1:35">
      <c r="A68" s="3">
        <v>548</v>
      </c>
      <c r="B68" s="76">
        <v>2007</v>
      </c>
      <c r="C68" s="32" t="s">
        <v>531</v>
      </c>
      <c r="D68" s="17">
        <v>2007</v>
      </c>
      <c r="E68" s="24" t="s">
        <v>596</v>
      </c>
      <c r="F68" s="48">
        <v>25</v>
      </c>
      <c r="G68" s="48">
        <v>10</v>
      </c>
      <c r="H68" s="53">
        <f t="shared" si="12"/>
        <v>2.5</v>
      </c>
      <c r="I68" s="53">
        <v>2.7</v>
      </c>
      <c r="J68" s="48">
        <v>0</v>
      </c>
      <c r="K68" s="48">
        <v>0</v>
      </c>
      <c r="L68" s="48">
        <v>0</v>
      </c>
      <c r="M68" s="48">
        <v>0</v>
      </c>
      <c r="N68" s="48">
        <v>0</v>
      </c>
      <c r="O68" s="49">
        <v>0</v>
      </c>
      <c r="Q68" s="37">
        <v>2007</v>
      </c>
      <c r="R68" s="36" t="s">
        <v>531</v>
      </c>
      <c r="S68" s="36" t="s">
        <v>596</v>
      </c>
      <c r="U68">
        <v>3</v>
      </c>
      <c r="W68">
        <v>1</v>
      </c>
      <c r="AA68">
        <v>4</v>
      </c>
      <c r="AE68">
        <v>0</v>
      </c>
      <c r="AG68">
        <v>6</v>
      </c>
      <c r="AH68">
        <v>10</v>
      </c>
      <c r="AI68" s="37">
        <f t="shared" si="13"/>
        <v>0</v>
      </c>
    </row>
    <row r="69" spans="1:35">
      <c r="A69" s="3">
        <v>503</v>
      </c>
      <c r="B69" s="76">
        <v>2008</v>
      </c>
      <c r="C69" s="32" t="s">
        <v>532</v>
      </c>
      <c r="D69" s="17">
        <v>2008</v>
      </c>
      <c r="E69" s="24" t="s">
        <v>596</v>
      </c>
      <c r="F69" s="48">
        <v>66</v>
      </c>
      <c r="G69" s="48">
        <v>34</v>
      </c>
      <c r="H69" s="53">
        <f t="shared" si="12"/>
        <v>1.9411764705882353</v>
      </c>
      <c r="I69" s="53">
        <v>4.5</v>
      </c>
      <c r="J69" s="48">
        <v>3</v>
      </c>
      <c r="K69" s="48">
        <v>0</v>
      </c>
      <c r="L69" s="48">
        <v>0</v>
      </c>
      <c r="M69" s="48">
        <v>1</v>
      </c>
      <c r="N69" s="48">
        <v>2</v>
      </c>
      <c r="O69" s="49">
        <v>0</v>
      </c>
      <c r="Q69" s="89">
        <v>2008</v>
      </c>
      <c r="R69" s="90" t="s">
        <v>532</v>
      </c>
      <c r="S69" s="90" t="s">
        <v>596</v>
      </c>
      <c r="T69" s="81">
        <v>1</v>
      </c>
      <c r="U69" s="81">
        <v>4</v>
      </c>
      <c r="V69" s="81"/>
      <c r="W69" s="81"/>
      <c r="X69" s="81"/>
      <c r="Y69" s="81"/>
      <c r="Z69" s="81"/>
      <c r="AA69" s="81">
        <v>5</v>
      </c>
      <c r="AB69" s="81"/>
      <c r="AC69" s="81"/>
      <c r="AD69" s="81">
        <v>2</v>
      </c>
      <c r="AE69" s="81">
        <v>2</v>
      </c>
      <c r="AF69" s="81"/>
      <c r="AG69" s="81">
        <v>27</v>
      </c>
      <c r="AH69" s="81">
        <v>34</v>
      </c>
      <c r="AI69" s="37">
        <f t="shared" si="13"/>
        <v>0</v>
      </c>
    </row>
    <row r="70" spans="1:35">
      <c r="A70" s="3">
        <v>170</v>
      </c>
      <c r="B70" s="76">
        <v>2009</v>
      </c>
      <c r="C70" s="32" t="s">
        <v>533</v>
      </c>
      <c r="D70" s="17">
        <v>2009</v>
      </c>
      <c r="E70" s="24" t="s">
        <v>596</v>
      </c>
      <c r="F70" s="48">
        <v>292</v>
      </c>
      <c r="G70" s="48">
        <v>36</v>
      </c>
      <c r="H70" s="53">
        <f t="shared" si="12"/>
        <v>8.1111111111111107</v>
      </c>
      <c r="I70" s="53">
        <v>4.3</v>
      </c>
      <c r="J70" s="48">
        <v>0</v>
      </c>
      <c r="K70" s="48">
        <v>7</v>
      </c>
      <c r="L70" s="48">
        <v>4</v>
      </c>
      <c r="M70" s="48">
        <v>0</v>
      </c>
      <c r="N70" s="48">
        <v>2</v>
      </c>
      <c r="O70" s="49">
        <v>0</v>
      </c>
      <c r="Q70" s="37">
        <v>2009</v>
      </c>
      <c r="R70" s="36" t="s">
        <v>533</v>
      </c>
      <c r="S70" s="36" t="s">
        <v>596</v>
      </c>
      <c r="T70">
        <v>3</v>
      </c>
      <c r="U70">
        <v>2</v>
      </c>
      <c r="AA70">
        <v>5</v>
      </c>
      <c r="AE70">
        <v>0</v>
      </c>
      <c r="AG70">
        <v>31</v>
      </c>
      <c r="AH70">
        <v>36</v>
      </c>
      <c r="AI70" s="37">
        <f t="shared" si="13"/>
        <v>0</v>
      </c>
    </row>
    <row r="71" spans="1:35">
      <c r="A71" s="3">
        <v>342</v>
      </c>
      <c r="B71" s="76">
        <v>2010</v>
      </c>
      <c r="C71" s="32" t="s">
        <v>534</v>
      </c>
      <c r="D71" s="17">
        <v>2010</v>
      </c>
      <c r="E71" s="24" t="s">
        <v>596</v>
      </c>
      <c r="F71" s="48">
        <v>478</v>
      </c>
      <c r="G71" s="48">
        <v>53</v>
      </c>
      <c r="H71" s="53">
        <f t="shared" si="12"/>
        <v>9.0188679245283012</v>
      </c>
      <c r="I71" s="53">
        <v>3.5</v>
      </c>
      <c r="J71" s="48">
        <v>6</v>
      </c>
      <c r="K71" s="48">
        <v>3</v>
      </c>
      <c r="L71" s="48">
        <v>2</v>
      </c>
      <c r="M71" s="48">
        <v>3</v>
      </c>
      <c r="N71" s="48">
        <v>0</v>
      </c>
      <c r="O71" s="49">
        <v>0</v>
      </c>
      <c r="Q71" s="37">
        <v>2010</v>
      </c>
      <c r="R71" s="36" t="s">
        <v>534</v>
      </c>
      <c r="S71" s="36" t="s">
        <v>596</v>
      </c>
      <c r="T71">
        <v>2</v>
      </c>
      <c r="U71">
        <v>2</v>
      </c>
      <c r="V71">
        <v>7</v>
      </c>
      <c r="W71">
        <v>1</v>
      </c>
      <c r="AA71">
        <v>12</v>
      </c>
      <c r="AB71">
        <v>14</v>
      </c>
      <c r="AC71">
        <v>3</v>
      </c>
      <c r="AE71">
        <v>17</v>
      </c>
      <c r="AF71">
        <v>2</v>
      </c>
      <c r="AG71">
        <v>22</v>
      </c>
      <c r="AH71">
        <v>53</v>
      </c>
      <c r="AI71" s="37">
        <f t="shared" si="13"/>
        <v>0</v>
      </c>
    </row>
    <row r="72" spans="1:35">
      <c r="A72" s="3">
        <v>396</v>
      </c>
      <c r="B72" s="76">
        <v>2011</v>
      </c>
      <c r="C72" s="32" t="s">
        <v>536</v>
      </c>
      <c r="D72" s="17">
        <v>2011</v>
      </c>
      <c r="E72" s="24" t="s">
        <v>596</v>
      </c>
      <c r="F72" s="48">
        <v>210</v>
      </c>
      <c r="G72" s="48">
        <v>68</v>
      </c>
      <c r="H72" s="53">
        <f t="shared" si="12"/>
        <v>3.0882352941176472</v>
      </c>
      <c r="I72" s="53">
        <v>3.5</v>
      </c>
      <c r="J72" s="48">
        <v>0</v>
      </c>
      <c r="K72" s="48">
        <v>0</v>
      </c>
      <c r="L72" s="48">
        <v>1</v>
      </c>
      <c r="M72" s="48">
        <v>59</v>
      </c>
      <c r="N72" s="48">
        <v>1</v>
      </c>
      <c r="O72" s="49">
        <v>0</v>
      </c>
      <c r="Q72" s="37">
        <v>2011</v>
      </c>
      <c r="R72" s="36" t="s">
        <v>536</v>
      </c>
      <c r="S72" s="36" t="s">
        <v>596</v>
      </c>
      <c r="T72">
        <v>2</v>
      </c>
      <c r="U72">
        <v>3</v>
      </c>
      <c r="V72">
        <v>9</v>
      </c>
      <c r="AA72">
        <v>14</v>
      </c>
      <c r="AB72">
        <v>3</v>
      </c>
      <c r="AC72">
        <v>4</v>
      </c>
      <c r="AE72">
        <v>7</v>
      </c>
      <c r="AG72">
        <v>47</v>
      </c>
      <c r="AH72">
        <v>68</v>
      </c>
      <c r="AI72" s="37">
        <f t="shared" si="13"/>
        <v>0</v>
      </c>
    </row>
    <row r="73" spans="1:35" s="81" customFormat="1">
      <c r="A73" s="13"/>
      <c r="B73" s="65"/>
      <c r="C73" s="29" t="s">
        <v>633</v>
      </c>
      <c r="D73" s="18"/>
      <c r="E73" s="26"/>
      <c r="F73" s="50">
        <f>SUM(F61:F72)</f>
        <v>5258</v>
      </c>
      <c r="G73" s="50">
        <f>SUM(G61:G72)</f>
        <v>1175</v>
      </c>
      <c r="H73" s="51">
        <f t="shared" ref="H73" si="14">F73/G73</f>
        <v>4.4748936170212765</v>
      </c>
      <c r="I73" s="51">
        <f>SUM(I61:I72)/COUNT(I61:I72)</f>
        <v>4.0250000000000004</v>
      </c>
      <c r="J73" s="50">
        <f>SUM(J61:J72)</f>
        <v>69</v>
      </c>
      <c r="K73" s="50">
        <f t="shared" ref="K73:O73" si="15">SUM(K61:K72)</f>
        <v>28</v>
      </c>
      <c r="L73" s="50">
        <f t="shared" si="15"/>
        <v>33</v>
      </c>
      <c r="M73" s="50">
        <f t="shared" si="15"/>
        <v>99</v>
      </c>
      <c r="N73" s="50">
        <f t="shared" si="15"/>
        <v>14</v>
      </c>
      <c r="O73" s="50">
        <f t="shared" si="15"/>
        <v>0</v>
      </c>
      <c r="Q73" s="36"/>
      <c r="R73" s="36" t="s">
        <v>633</v>
      </c>
      <c r="S73" s="36"/>
      <c r="T73">
        <v>25</v>
      </c>
      <c r="U73">
        <v>108</v>
      </c>
      <c r="V73">
        <v>26</v>
      </c>
      <c r="W73">
        <v>9</v>
      </c>
      <c r="X73">
        <v>3</v>
      </c>
      <c r="Y73">
        <v>4</v>
      </c>
      <c r="Z73">
        <v>5</v>
      </c>
      <c r="AA73">
        <v>180</v>
      </c>
      <c r="AB73">
        <v>29</v>
      </c>
      <c r="AC73">
        <v>33</v>
      </c>
      <c r="AD73">
        <v>6</v>
      </c>
      <c r="AE73">
        <v>68</v>
      </c>
      <c r="AF73">
        <v>13</v>
      </c>
      <c r="AG73">
        <v>939</v>
      </c>
      <c r="AH73">
        <v>1175</v>
      </c>
      <c r="AI73" s="37">
        <f t="shared" si="13"/>
        <v>0</v>
      </c>
    </row>
    <row r="74" spans="1:35">
      <c r="A74" s="3">
        <v>126</v>
      </c>
      <c r="B74" s="76">
        <v>2015</v>
      </c>
      <c r="C74" s="32" t="s">
        <v>540</v>
      </c>
      <c r="D74" s="17" t="s">
        <v>639</v>
      </c>
      <c r="E74" s="24"/>
      <c r="F74" s="48">
        <v>576</v>
      </c>
      <c r="G74" s="48">
        <v>77</v>
      </c>
      <c r="H74" s="53">
        <f t="shared" ref="H74:H88" si="16">F74/G74</f>
        <v>7.4805194805194803</v>
      </c>
      <c r="I74" s="53">
        <v>4.8</v>
      </c>
      <c r="J74" s="48">
        <v>12</v>
      </c>
      <c r="K74" s="48">
        <v>7</v>
      </c>
      <c r="L74" s="48">
        <v>4</v>
      </c>
      <c r="M74" s="48">
        <v>5</v>
      </c>
      <c r="N74" s="48">
        <v>7</v>
      </c>
      <c r="O74" s="49">
        <v>0</v>
      </c>
      <c r="Q74" s="37">
        <v>2015</v>
      </c>
      <c r="R74" s="36" t="s">
        <v>540</v>
      </c>
      <c r="S74" s="36"/>
      <c r="T74">
        <v>1</v>
      </c>
      <c r="U74">
        <v>3</v>
      </c>
      <c r="W74">
        <v>1</v>
      </c>
      <c r="AA74">
        <v>5</v>
      </c>
      <c r="AD74">
        <v>2</v>
      </c>
      <c r="AE74">
        <v>2</v>
      </c>
      <c r="AG74">
        <v>70</v>
      </c>
      <c r="AH74">
        <v>77</v>
      </c>
      <c r="AI74" s="37">
        <f t="shared" si="13"/>
        <v>0</v>
      </c>
    </row>
    <row r="75" spans="1:35">
      <c r="A75" s="3">
        <v>91</v>
      </c>
      <c r="B75" s="76">
        <v>2016</v>
      </c>
      <c r="C75" s="32" t="s">
        <v>542</v>
      </c>
      <c r="D75" s="17">
        <v>2016</v>
      </c>
      <c r="E75" s="24"/>
      <c r="F75" s="48">
        <v>27</v>
      </c>
      <c r="G75" s="48">
        <v>8</v>
      </c>
      <c r="H75" s="53">
        <f t="shared" si="16"/>
        <v>3.375</v>
      </c>
      <c r="I75" s="53">
        <v>4</v>
      </c>
      <c r="J75" s="48">
        <v>0</v>
      </c>
      <c r="K75" s="48">
        <v>0</v>
      </c>
      <c r="L75" s="48">
        <v>0</v>
      </c>
      <c r="M75" s="48">
        <v>0</v>
      </c>
      <c r="N75" s="48">
        <v>0</v>
      </c>
      <c r="O75" s="49">
        <v>0</v>
      </c>
      <c r="Q75" s="37">
        <v>2016</v>
      </c>
      <c r="R75" s="36" t="s">
        <v>542</v>
      </c>
      <c r="S75" s="36"/>
      <c r="AA75">
        <v>0</v>
      </c>
      <c r="AE75">
        <v>0</v>
      </c>
      <c r="AG75">
        <v>8</v>
      </c>
      <c r="AH75">
        <v>8</v>
      </c>
      <c r="AI75" s="37">
        <f t="shared" si="13"/>
        <v>0</v>
      </c>
    </row>
    <row r="76" spans="1:35">
      <c r="A76" s="3">
        <v>366</v>
      </c>
      <c r="B76" s="76">
        <v>2018</v>
      </c>
      <c r="C76" s="32" t="s">
        <v>541</v>
      </c>
      <c r="D76" s="17">
        <v>2018</v>
      </c>
      <c r="E76" s="24"/>
      <c r="F76" s="48">
        <v>455</v>
      </c>
      <c r="G76" s="48">
        <v>155</v>
      </c>
      <c r="H76" s="53">
        <f t="shared" si="16"/>
        <v>2.935483870967742</v>
      </c>
      <c r="I76" s="53">
        <v>3.7</v>
      </c>
      <c r="J76" s="48">
        <v>9</v>
      </c>
      <c r="K76" s="48">
        <v>1</v>
      </c>
      <c r="L76" s="48">
        <v>2</v>
      </c>
      <c r="M76" s="48">
        <v>20</v>
      </c>
      <c r="N76" s="48">
        <v>0</v>
      </c>
      <c r="O76" s="49">
        <v>0</v>
      </c>
      <c r="Q76" s="37">
        <v>2018</v>
      </c>
      <c r="R76" s="36" t="s">
        <v>541</v>
      </c>
      <c r="S76" s="36"/>
      <c r="T76">
        <v>3</v>
      </c>
      <c r="U76">
        <v>6</v>
      </c>
      <c r="V76">
        <v>2</v>
      </c>
      <c r="W76">
        <v>1</v>
      </c>
      <c r="AA76">
        <v>12</v>
      </c>
      <c r="AB76">
        <v>3</v>
      </c>
      <c r="AC76">
        <v>24</v>
      </c>
      <c r="AE76">
        <v>27</v>
      </c>
      <c r="AG76">
        <v>116</v>
      </c>
      <c r="AH76">
        <v>155</v>
      </c>
      <c r="AI76" s="37">
        <f t="shared" si="13"/>
        <v>0</v>
      </c>
    </row>
    <row r="77" spans="1:35">
      <c r="A77" s="3">
        <v>385</v>
      </c>
      <c r="B77" s="76">
        <v>2019</v>
      </c>
      <c r="C77" s="32" t="s">
        <v>543</v>
      </c>
      <c r="D77" s="17">
        <v>2019</v>
      </c>
      <c r="E77" s="24"/>
      <c r="F77" s="48">
        <v>379</v>
      </c>
      <c r="G77" s="48">
        <v>28</v>
      </c>
      <c r="H77" s="53">
        <f t="shared" si="16"/>
        <v>13.535714285714286</v>
      </c>
      <c r="I77" s="53">
        <v>4.4000000000000004</v>
      </c>
      <c r="J77" s="48">
        <v>2</v>
      </c>
      <c r="K77" s="48">
        <v>0</v>
      </c>
      <c r="L77" s="48">
        <v>1</v>
      </c>
      <c r="M77" s="48">
        <v>6</v>
      </c>
      <c r="N77" s="48">
        <v>1</v>
      </c>
      <c r="O77" s="49">
        <v>0</v>
      </c>
      <c r="Q77" s="37">
        <v>2019</v>
      </c>
      <c r="R77" s="36" t="s">
        <v>543</v>
      </c>
      <c r="S77" s="36"/>
      <c r="T77">
        <v>3</v>
      </c>
      <c r="U77">
        <v>10</v>
      </c>
      <c r="V77">
        <v>1</v>
      </c>
      <c r="W77">
        <v>3</v>
      </c>
      <c r="AA77">
        <v>17</v>
      </c>
      <c r="AE77">
        <v>0</v>
      </c>
      <c r="AG77">
        <v>11</v>
      </c>
      <c r="AH77">
        <v>28</v>
      </c>
      <c r="AI77" s="37">
        <f t="shared" si="13"/>
        <v>0</v>
      </c>
    </row>
    <row r="78" spans="1:35">
      <c r="A78" s="3">
        <v>416</v>
      </c>
      <c r="B78" s="76">
        <v>2020</v>
      </c>
      <c r="C78" s="32" t="s">
        <v>543</v>
      </c>
      <c r="D78" s="17">
        <v>2020</v>
      </c>
      <c r="E78" s="24"/>
      <c r="F78" s="48">
        <v>244</v>
      </c>
      <c r="G78" s="48">
        <v>33</v>
      </c>
      <c r="H78" s="53">
        <f t="shared" si="16"/>
        <v>7.3939393939393936</v>
      </c>
      <c r="I78" s="53">
        <v>3.3</v>
      </c>
      <c r="J78" s="48">
        <v>1</v>
      </c>
      <c r="K78" s="48">
        <v>0</v>
      </c>
      <c r="L78" s="48">
        <v>0</v>
      </c>
      <c r="M78" s="48">
        <v>29</v>
      </c>
      <c r="N78" s="48">
        <v>4</v>
      </c>
      <c r="O78" s="49">
        <v>0</v>
      </c>
      <c r="Q78" s="37">
        <v>2020</v>
      </c>
      <c r="R78" s="36" t="s">
        <v>543</v>
      </c>
      <c r="S78" s="36"/>
      <c r="T78">
        <v>2</v>
      </c>
      <c r="U78">
        <v>9</v>
      </c>
      <c r="V78">
        <v>3</v>
      </c>
      <c r="AA78">
        <v>14</v>
      </c>
      <c r="AC78">
        <v>3</v>
      </c>
      <c r="AE78">
        <v>3</v>
      </c>
      <c r="AG78">
        <v>16</v>
      </c>
      <c r="AH78">
        <v>33</v>
      </c>
      <c r="AI78" s="37">
        <f t="shared" si="13"/>
        <v>0</v>
      </c>
    </row>
    <row r="79" spans="1:35">
      <c r="A79" s="3">
        <v>469</v>
      </c>
      <c r="B79" s="76">
        <v>2021</v>
      </c>
      <c r="C79" s="32" t="s">
        <v>544</v>
      </c>
      <c r="D79" s="17">
        <v>2021</v>
      </c>
      <c r="E79" s="24"/>
      <c r="F79" s="48">
        <v>130</v>
      </c>
      <c r="G79" s="48">
        <v>20</v>
      </c>
      <c r="H79" s="53">
        <f t="shared" si="16"/>
        <v>6.5</v>
      </c>
      <c r="I79" s="53">
        <v>3.8</v>
      </c>
      <c r="J79" s="48">
        <v>5</v>
      </c>
      <c r="K79" s="48">
        <v>1</v>
      </c>
      <c r="L79" s="48">
        <v>2</v>
      </c>
      <c r="M79" s="48">
        <v>1</v>
      </c>
      <c r="N79" s="48">
        <v>7</v>
      </c>
      <c r="O79" s="49">
        <v>0</v>
      </c>
      <c r="Q79" s="37">
        <v>2021</v>
      </c>
      <c r="R79" s="36" t="s">
        <v>544</v>
      </c>
      <c r="S79" s="36"/>
      <c r="T79">
        <v>1</v>
      </c>
      <c r="U79">
        <v>1</v>
      </c>
      <c r="V79">
        <v>2</v>
      </c>
      <c r="AA79">
        <v>4</v>
      </c>
      <c r="AB79">
        <v>2</v>
      </c>
      <c r="AE79">
        <v>2</v>
      </c>
      <c r="AG79">
        <v>14</v>
      </c>
      <c r="AH79">
        <v>20</v>
      </c>
      <c r="AI79" s="37">
        <f t="shared" si="13"/>
        <v>0</v>
      </c>
    </row>
    <row r="80" spans="1:35">
      <c r="A80" s="3">
        <v>532</v>
      </c>
      <c r="B80" s="76">
        <v>2030</v>
      </c>
      <c r="C80" s="32" t="s">
        <v>566</v>
      </c>
      <c r="D80" s="19">
        <v>2030</v>
      </c>
      <c r="E80" s="24"/>
      <c r="F80" s="48">
        <v>55</v>
      </c>
      <c r="G80" s="48">
        <v>12</v>
      </c>
      <c r="H80" s="53">
        <f t="shared" si="16"/>
        <v>4.583333333333333</v>
      </c>
      <c r="I80" s="53">
        <v>3.6</v>
      </c>
      <c r="J80" s="48">
        <v>0</v>
      </c>
      <c r="K80" s="48">
        <v>0</v>
      </c>
      <c r="L80" s="48">
        <v>0</v>
      </c>
      <c r="M80" s="48">
        <v>12</v>
      </c>
      <c r="N80" s="48">
        <v>0</v>
      </c>
      <c r="O80" s="49">
        <v>0</v>
      </c>
      <c r="Q80" s="37">
        <v>2030</v>
      </c>
      <c r="R80" s="36" t="s">
        <v>566</v>
      </c>
      <c r="S80" s="36"/>
      <c r="T80">
        <v>1</v>
      </c>
      <c r="U80">
        <v>2</v>
      </c>
      <c r="V80">
        <v>1</v>
      </c>
      <c r="AA80">
        <v>4</v>
      </c>
      <c r="AE80">
        <v>0</v>
      </c>
      <c r="AG80">
        <v>8</v>
      </c>
      <c r="AH80">
        <v>12</v>
      </c>
      <c r="AI80" s="37">
        <f t="shared" si="13"/>
        <v>0</v>
      </c>
    </row>
    <row r="81" spans="1:35">
      <c r="A81" s="3">
        <v>496</v>
      </c>
      <c r="B81" s="76">
        <v>2032</v>
      </c>
      <c r="C81" s="32" t="s">
        <v>553</v>
      </c>
      <c r="D81" s="19">
        <v>2032</v>
      </c>
      <c r="E81" s="24"/>
      <c r="F81" s="48">
        <v>90</v>
      </c>
      <c r="G81" s="48">
        <v>14</v>
      </c>
      <c r="H81" s="53">
        <f t="shared" si="16"/>
        <v>6.4285714285714288</v>
      </c>
      <c r="I81" s="53">
        <v>4.2</v>
      </c>
      <c r="J81" s="48">
        <v>1</v>
      </c>
      <c r="K81" s="48">
        <v>0</v>
      </c>
      <c r="L81" s="48">
        <v>0</v>
      </c>
      <c r="M81" s="48">
        <v>14</v>
      </c>
      <c r="N81" s="48">
        <v>1</v>
      </c>
      <c r="O81" s="49">
        <v>0</v>
      </c>
      <c r="Q81" s="37">
        <v>2032</v>
      </c>
      <c r="R81" s="36" t="s">
        <v>553</v>
      </c>
      <c r="S81" s="36"/>
      <c r="T81">
        <v>1</v>
      </c>
      <c r="U81">
        <v>4</v>
      </c>
      <c r="AA81">
        <v>5</v>
      </c>
      <c r="AB81">
        <v>3</v>
      </c>
      <c r="AE81">
        <v>3</v>
      </c>
      <c r="AG81">
        <v>6</v>
      </c>
      <c r="AH81">
        <v>14</v>
      </c>
      <c r="AI81" s="37">
        <f t="shared" si="13"/>
        <v>0</v>
      </c>
    </row>
    <row r="82" spans="1:35">
      <c r="A82" s="3">
        <v>476</v>
      </c>
      <c r="B82" s="76">
        <v>2035</v>
      </c>
      <c r="C82" s="32" t="s">
        <v>555</v>
      </c>
      <c r="D82" s="19">
        <v>2035</v>
      </c>
      <c r="E82" s="24"/>
      <c r="F82" s="48">
        <v>33</v>
      </c>
      <c r="G82" s="48">
        <v>13</v>
      </c>
      <c r="H82" s="53">
        <f t="shared" si="16"/>
        <v>2.5384615384615383</v>
      </c>
      <c r="I82" s="53">
        <v>4.5999999999999996</v>
      </c>
      <c r="J82" s="48">
        <v>1</v>
      </c>
      <c r="K82" s="48">
        <v>0</v>
      </c>
      <c r="L82" s="48">
        <v>0</v>
      </c>
      <c r="M82" s="48">
        <v>1</v>
      </c>
      <c r="N82" s="48">
        <v>1</v>
      </c>
      <c r="O82" s="49">
        <v>0</v>
      </c>
      <c r="Q82" s="37">
        <v>2035</v>
      </c>
      <c r="R82" s="36" t="s">
        <v>555</v>
      </c>
      <c r="S82" s="36"/>
      <c r="U82">
        <v>4</v>
      </c>
      <c r="AA82">
        <v>4</v>
      </c>
      <c r="AC82">
        <v>3</v>
      </c>
      <c r="AE82">
        <v>3</v>
      </c>
      <c r="AG82">
        <v>6</v>
      </c>
      <c r="AH82">
        <v>13</v>
      </c>
      <c r="AI82" s="37">
        <f t="shared" si="13"/>
        <v>0</v>
      </c>
    </row>
    <row r="83" spans="1:35">
      <c r="A83" s="3">
        <v>432</v>
      </c>
      <c r="B83" s="76">
        <v>2036</v>
      </c>
      <c r="C83" s="32" t="s">
        <v>556</v>
      </c>
      <c r="D83" s="19" t="s">
        <v>641</v>
      </c>
      <c r="E83" s="24"/>
      <c r="F83" s="48">
        <v>166</v>
      </c>
      <c r="G83" s="48">
        <v>33</v>
      </c>
      <c r="H83" s="53">
        <f t="shared" si="16"/>
        <v>5.0303030303030303</v>
      </c>
      <c r="I83" s="53">
        <v>4.8</v>
      </c>
      <c r="J83" s="48">
        <v>7</v>
      </c>
      <c r="K83" s="48">
        <v>0</v>
      </c>
      <c r="L83" s="48">
        <v>5</v>
      </c>
      <c r="M83" s="48">
        <v>1</v>
      </c>
      <c r="N83" s="48">
        <v>3</v>
      </c>
      <c r="O83" s="49">
        <v>0</v>
      </c>
      <c r="Q83" s="37">
        <v>2036</v>
      </c>
      <c r="R83" s="36" t="s">
        <v>556</v>
      </c>
      <c r="S83" s="36"/>
      <c r="T83">
        <v>1</v>
      </c>
      <c r="U83">
        <v>5</v>
      </c>
      <c r="V83">
        <v>1</v>
      </c>
      <c r="X83">
        <v>1</v>
      </c>
      <c r="AA83">
        <v>8</v>
      </c>
      <c r="AC83">
        <v>6</v>
      </c>
      <c r="AE83">
        <v>6</v>
      </c>
      <c r="AG83">
        <v>19</v>
      </c>
      <c r="AH83">
        <v>33</v>
      </c>
      <c r="AI83" s="37">
        <f t="shared" si="13"/>
        <v>0</v>
      </c>
    </row>
    <row r="84" spans="1:35">
      <c r="A84" s="3">
        <v>525</v>
      </c>
      <c r="B84" s="76">
        <v>2039</v>
      </c>
      <c r="C84" s="32" t="s">
        <v>558</v>
      </c>
      <c r="D84" s="19">
        <v>2039</v>
      </c>
      <c r="E84" s="24"/>
      <c r="F84" s="48">
        <v>3</v>
      </c>
      <c r="G84" s="48">
        <v>2</v>
      </c>
      <c r="H84" s="53">
        <f t="shared" si="16"/>
        <v>1.5</v>
      </c>
      <c r="I84" s="53">
        <v>2</v>
      </c>
      <c r="J84" s="48">
        <v>0</v>
      </c>
      <c r="K84" s="48">
        <v>0</v>
      </c>
      <c r="L84" s="48">
        <v>0</v>
      </c>
      <c r="M84" s="48">
        <v>0</v>
      </c>
      <c r="N84" s="48">
        <v>0</v>
      </c>
      <c r="O84" s="49">
        <v>0</v>
      </c>
      <c r="Q84" s="37">
        <v>2039</v>
      </c>
      <c r="R84" s="36" t="s">
        <v>558</v>
      </c>
      <c r="S84" s="36"/>
      <c r="AA84">
        <v>0</v>
      </c>
      <c r="AE84">
        <v>0</v>
      </c>
      <c r="AG84">
        <v>2</v>
      </c>
      <c r="AH84">
        <v>2</v>
      </c>
      <c r="AI84" s="37">
        <f t="shared" si="13"/>
        <v>0</v>
      </c>
    </row>
    <row r="85" spans="1:35">
      <c r="A85" s="3">
        <v>506</v>
      </c>
      <c r="B85" s="76">
        <v>2040</v>
      </c>
      <c r="C85" s="32" t="s">
        <v>551</v>
      </c>
      <c r="D85" s="19">
        <v>2040</v>
      </c>
      <c r="E85" s="24"/>
      <c r="F85" s="48">
        <v>27</v>
      </c>
      <c r="G85" s="48">
        <v>8</v>
      </c>
      <c r="H85" s="53">
        <f t="shared" si="16"/>
        <v>3.375</v>
      </c>
      <c r="I85" s="53">
        <v>4</v>
      </c>
      <c r="J85" s="48">
        <v>1</v>
      </c>
      <c r="K85" s="48">
        <v>0</v>
      </c>
      <c r="L85" s="48">
        <v>1</v>
      </c>
      <c r="M85" s="48">
        <v>0</v>
      </c>
      <c r="N85" s="48">
        <v>0</v>
      </c>
      <c r="O85" s="49">
        <v>0</v>
      </c>
      <c r="Q85" s="37">
        <v>2040</v>
      </c>
      <c r="R85" s="36" t="s">
        <v>551</v>
      </c>
      <c r="S85" s="36"/>
      <c r="AA85">
        <v>0</v>
      </c>
      <c r="AC85">
        <v>1</v>
      </c>
      <c r="AE85">
        <v>1</v>
      </c>
      <c r="AG85">
        <v>7</v>
      </c>
      <c r="AH85">
        <v>8</v>
      </c>
      <c r="AI85" s="37">
        <f t="shared" si="13"/>
        <v>0</v>
      </c>
    </row>
    <row r="86" spans="1:35">
      <c r="A86" s="3">
        <v>544</v>
      </c>
      <c r="B86" s="76">
        <v>2041</v>
      </c>
      <c r="C86" s="32" t="s">
        <v>559</v>
      </c>
      <c r="D86" s="19">
        <v>2041</v>
      </c>
      <c r="E86" s="24"/>
      <c r="F86" s="48">
        <v>19</v>
      </c>
      <c r="G86" s="48">
        <v>12</v>
      </c>
      <c r="H86" s="53">
        <f t="shared" si="16"/>
        <v>1.5833333333333333</v>
      </c>
      <c r="I86" s="53">
        <v>4</v>
      </c>
      <c r="J86" s="48">
        <v>0</v>
      </c>
      <c r="K86" s="48">
        <v>0</v>
      </c>
      <c r="L86" s="48">
        <v>0</v>
      </c>
      <c r="M86" s="48">
        <v>12</v>
      </c>
      <c r="N86" s="48">
        <v>0</v>
      </c>
      <c r="O86" s="49">
        <v>0</v>
      </c>
      <c r="Q86" s="37">
        <v>2041</v>
      </c>
      <c r="R86" s="36" t="s">
        <v>559</v>
      </c>
      <c r="S86" s="36"/>
      <c r="U86">
        <v>1</v>
      </c>
      <c r="AA86">
        <v>1</v>
      </c>
      <c r="AE86">
        <v>0</v>
      </c>
      <c r="AG86">
        <v>11</v>
      </c>
      <c r="AH86">
        <v>12</v>
      </c>
      <c r="AI86" s="37">
        <f t="shared" si="13"/>
        <v>0</v>
      </c>
    </row>
    <row r="87" spans="1:35">
      <c r="A87" s="3">
        <v>460</v>
      </c>
      <c r="B87" s="76">
        <v>2042</v>
      </c>
      <c r="C87" s="32" t="s">
        <v>560</v>
      </c>
      <c r="D87" s="19">
        <v>2042</v>
      </c>
      <c r="E87" s="24"/>
      <c r="F87" s="48">
        <v>159</v>
      </c>
      <c r="G87" s="48">
        <v>45</v>
      </c>
      <c r="H87" s="53">
        <f t="shared" si="16"/>
        <v>3.5333333333333332</v>
      </c>
      <c r="I87" s="53">
        <v>4.4000000000000004</v>
      </c>
      <c r="J87" s="48">
        <v>4</v>
      </c>
      <c r="K87" s="48">
        <v>0</v>
      </c>
      <c r="L87" s="48">
        <v>2</v>
      </c>
      <c r="M87" s="48">
        <v>1</v>
      </c>
      <c r="N87" s="48">
        <v>4</v>
      </c>
      <c r="O87" s="49">
        <v>1</v>
      </c>
      <c r="Q87" s="37">
        <v>2042</v>
      </c>
      <c r="R87" s="36" t="s">
        <v>560</v>
      </c>
      <c r="S87" s="36"/>
      <c r="T87">
        <v>4</v>
      </c>
      <c r="U87">
        <v>2</v>
      </c>
      <c r="V87">
        <v>1</v>
      </c>
      <c r="AA87">
        <v>7</v>
      </c>
      <c r="AB87">
        <v>19</v>
      </c>
      <c r="AE87">
        <v>19</v>
      </c>
      <c r="AG87">
        <v>19</v>
      </c>
      <c r="AH87">
        <v>45</v>
      </c>
      <c r="AI87" s="37">
        <f t="shared" si="13"/>
        <v>0</v>
      </c>
    </row>
    <row r="88" spans="1:35">
      <c r="A88" s="3">
        <v>334</v>
      </c>
      <c r="B88" s="76">
        <v>2043</v>
      </c>
      <c r="C88" s="32" t="s">
        <v>561</v>
      </c>
      <c r="D88" s="19">
        <v>2043</v>
      </c>
      <c r="E88" s="24"/>
      <c r="F88" s="48">
        <v>8</v>
      </c>
      <c r="G88" s="48">
        <v>2</v>
      </c>
      <c r="H88" s="53">
        <f t="shared" si="16"/>
        <v>4</v>
      </c>
      <c r="I88" s="53">
        <v>5</v>
      </c>
      <c r="J88" s="48">
        <v>0</v>
      </c>
      <c r="K88" s="48">
        <v>0</v>
      </c>
      <c r="L88" s="48">
        <v>0</v>
      </c>
      <c r="M88" s="48">
        <v>0</v>
      </c>
      <c r="N88" s="48">
        <v>0</v>
      </c>
      <c r="O88" s="49">
        <v>0</v>
      </c>
      <c r="Q88" s="89">
        <v>2043</v>
      </c>
      <c r="R88" s="90" t="s">
        <v>561</v>
      </c>
      <c r="S88" s="90"/>
      <c r="T88" s="81"/>
      <c r="U88" s="81">
        <v>1</v>
      </c>
      <c r="V88" s="81"/>
      <c r="W88" s="81"/>
      <c r="X88" s="81"/>
      <c r="Y88" s="81"/>
      <c r="Z88" s="81"/>
      <c r="AA88" s="81">
        <v>1</v>
      </c>
      <c r="AB88" s="81"/>
      <c r="AC88" s="81"/>
      <c r="AD88" s="81"/>
      <c r="AE88" s="81">
        <v>0</v>
      </c>
      <c r="AF88" s="81"/>
      <c r="AG88" s="81">
        <v>1</v>
      </c>
      <c r="AH88" s="81">
        <v>2</v>
      </c>
      <c r="AI88" s="37">
        <f t="shared" si="13"/>
        <v>0</v>
      </c>
    </row>
    <row r="89" spans="1:35">
      <c r="A89" s="3">
        <v>279</v>
      </c>
      <c r="B89" s="76">
        <v>2058</v>
      </c>
      <c r="C89" s="32" t="s">
        <v>573</v>
      </c>
      <c r="D89" s="19">
        <v>2058</v>
      </c>
      <c r="E89" s="24"/>
      <c r="F89" s="48">
        <v>36</v>
      </c>
      <c r="G89" s="48">
        <v>4</v>
      </c>
      <c r="H89" s="53">
        <f t="shared" ref="H89:H90" si="17">F89/G89</f>
        <v>9</v>
      </c>
      <c r="I89" s="53">
        <v>4.5</v>
      </c>
      <c r="J89" s="48">
        <v>1</v>
      </c>
      <c r="K89" s="48">
        <v>0</v>
      </c>
      <c r="L89" s="48">
        <v>0</v>
      </c>
      <c r="M89" s="48">
        <v>0</v>
      </c>
      <c r="N89" s="48">
        <v>0</v>
      </c>
      <c r="O89" s="49">
        <v>0</v>
      </c>
      <c r="Q89" s="37">
        <v>2058</v>
      </c>
      <c r="R89" s="36" t="s">
        <v>573</v>
      </c>
      <c r="S89" s="36"/>
      <c r="U89">
        <v>1</v>
      </c>
      <c r="AA89">
        <v>1</v>
      </c>
      <c r="AE89">
        <v>0</v>
      </c>
      <c r="AG89">
        <v>3</v>
      </c>
      <c r="AH89">
        <v>4</v>
      </c>
      <c r="AI89" s="37">
        <f t="shared" si="13"/>
        <v>0</v>
      </c>
    </row>
    <row r="90" spans="1:35">
      <c r="A90" s="3">
        <v>534</v>
      </c>
      <c r="B90" s="76">
        <v>2060</v>
      </c>
      <c r="C90" s="32" t="s">
        <v>574</v>
      </c>
      <c r="D90" s="17">
        <v>2060</v>
      </c>
      <c r="E90" s="24"/>
      <c r="F90" s="48">
        <v>15</v>
      </c>
      <c r="G90" s="48">
        <v>3</v>
      </c>
      <c r="H90" s="53">
        <f t="shared" si="17"/>
        <v>5</v>
      </c>
      <c r="I90" s="53">
        <v>4</v>
      </c>
      <c r="J90" s="48">
        <v>0</v>
      </c>
      <c r="K90" s="48">
        <v>0</v>
      </c>
      <c r="L90" s="48">
        <v>1</v>
      </c>
      <c r="M90" s="48">
        <v>0</v>
      </c>
      <c r="N90" s="48">
        <v>0</v>
      </c>
      <c r="O90" s="49">
        <v>0</v>
      </c>
      <c r="Q90" s="37">
        <v>2060</v>
      </c>
      <c r="R90" s="36" t="s">
        <v>574</v>
      </c>
      <c r="S90" s="36"/>
      <c r="AA90">
        <v>0</v>
      </c>
      <c r="AE90">
        <v>0</v>
      </c>
      <c r="AG90">
        <v>3</v>
      </c>
      <c r="AH90">
        <v>3</v>
      </c>
      <c r="AI90" s="37">
        <f t="shared" si="13"/>
        <v>0</v>
      </c>
    </row>
    <row r="91" spans="1:35">
      <c r="A91" s="3">
        <v>39</v>
      </c>
      <c r="B91" s="76" t="s">
        <v>602</v>
      </c>
      <c r="C91" s="32" t="s">
        <v>62</v>
      </c>
      <c r="D91" s="17" t="s">
        <v>602</v>
      </c>
      <c r="E91" s="24"/>
      <c r="F91" s="48">
        <v>34</v>
      </c>
      <c r="G91" s="48">
        <v>4</v>
      </c>
      <c r="H91" s="53">
        <f>F91/G91</f>
        <v>8.5</v>
      </c>
      <c r="I91" s="53">
        <v>4.3</v>
      </c>
      <c r="J91" s="48">
        <v>0</v>
      </c>
      <c r="K91" s="48">
        <v>2</v>
      </c>
      <c r="L91" s="48">
        <v>1</v>
      </c>
      <c r="M91" s="48">
        <v>0</v>
      </c>
      <c r="N91" s="48">
        <v>0</v>
      </c>
      <c r="O91" s="49">
        <v>0</v>
      </c>
      <c r="Q91" s="37" t="s">
        <v>602</v>
      </c>
      <c r="R91" s="36" t="s">
        <v>62</v>
      </c>
      <c r="S91" s="36"/>
      <c r="T91">
        <v>1</v>
      </c>
      <c r="V91">
        <v>1</v>
      </c>
      <c r="Y91">
        <v>1</v>
      </c>
      <c r="AA91">
        <v>3</v>
      </c>
      <c r="AE91">
        <v>0</v>
      </c>
      <c r="AG91">
        <v>1</v>
      </c>
      <c r="AH91">
        <v>4</v>
      </c>
      <c r="AI91" s="37">
        <f t="shared" si="13"/>
        <v>0</v>
      </c>
    </row>
    <row r="92" spans="1:35" s="81" customFormat="1">
      <c r="A92" s="13"/>
      <c r="B92" s="18"/>
      <c r="C92" s="35" t="s">
        <v>634</v>
      </c>
      <c r="D92" s="18"/>
      <c r="E92" s="26"/>
      <c r="F92" s="50">
        <f>SUM(F74:F91)</f>
        <v>2456</v>
      </c>
      <c r="G92" s="50">
        <f>SUM(G74:G91)</f>
        <v>473</v>
      </c>
      <c r="H92" s="51">
        <f t="shared" ref="H92" si="18">F92/G92</f>
        <v>5.1923890063424949</v>
      </c>
      <c r="I92" s="51">
        <f>SUM(I74:I91)/COUNT(I74:I91)</f>
        <v>4.0777777777777775</v>
      </c>
      <c r="J92" s="50">
        <f>SUM(J74:J91)</f>
        <v>44</v>
      </c>
      <c r="K92" s="50">
        <f t="shared" ref="K92:O92" si="19">SUM(K74:K91)</f>
        <v>11</v>
      </c>
      <c r="L92" s="50">
        <f t="shared" si="19"/>
        <v>19</v>
      </c>
      <c r="M92" s="50">
        <f t="shared" si="19"/>
        <v>102</v>
      </c>
      <c r="N92" s="50">
        <f t="shared" si="19"/>
        <v>28</v>
      </c>
      <c r="O92" s="50">
        <f t="shared" si="19"/>
        <v>1</v>
      </c>
      <c r="Q92" s="36"/>
      <c r="R92" s="36" t="s">
        <v>634</v>
      </c>
      <c r="S92" s="36"/>
      <c r="T92">
        <v>18</v>
      </c>
      <c r="U92">
        <v>49</v>
      </c>
      <c r="V92">
        <v>12</v>
      </c>
      <c r="W92">
        <v>5</v>
      </c>
      <c r="X92">
        <v>1</v>
      </c>
      <c r="Y92">
        <v>1</v>
      </c>
      <c r="Z92">
        <v>0</v>
      </c>
      <c r="AA92">
        <v>86</v>
      </c>
      <c r="AB92">
        <v>27</v>
      </c>
      <c r="AC92">
        <v>37</v>
      </c>
      <c r="AD92">
        <v>2</v>
      </c>
      <c r="AE92">
        <v>66</v>
      </c>
      <c r="AF92">
        <v>0</v>
      </c>
      <c r="AG92">
        <v>321</v>
      </c>
      <c r="AH92">
        <v>473</v>
      </c>
      <c r="AI92" s="37">
        <f t="shared" si="13"/>
        <v>0</v>
      </c>
    </row>
    <row r="93" spans="1:35">
      <c r="A93" s="3">
        <v>486</v>
      </c>
      <c r="B93" s="76">
        <v>2022</v>
      </c>
      <c r="C93" s="32" t="s">
        <v>545</v>
      </c>
      <c r="D93" s="17">
        <v>2022</v>
      </c>
      <c r="E93" s="24" t="s">
        <v>598</v>
      </c>
      <c r="F93" s="48">
        <v>165</v>
      </c>
      <c r="G93" s="48">
        <v>34</v>
      </c>
      <c r="H93" s="53">
        <f t="shared" ref="H93:H98" si="20">F93/G93</f>
        <v>4.8529411764705879</v>
      </c>
      <c r="I93" s="53">
        <v>4.5</v>
      </c>
      <c r="J93" s="48">
        <v>1</v>
      </c>
      <c r="K93" s="48">
        <v>0</v>
      </c>
      <c r="L93" s="48">
        <v>1</v>
      </c>
      <c r="M93" s="48">
        <v>0</v>
      </c>
      <c r="N93" s="48">
        <v>0</v>
      </c>
      <c r="O93" s="49">
        <v>0</v>
      </c>
      <c r="Q93" s="37">
        <v>2022</v>
      </c>
      <c r="R93" s="36" t="s">
        <v>545</v>
      </c>
      <c r="S93" s="36" t="s">
        <v>598</v>
      </c>
      <c r="T93">
        <v>2</v>
      </c>
      <c r="U93">
        <v>5</v>
      </c>
      <c r="AA93">
        <v>7</v>
      </c>
      <c r="AB93">
        <v>1</v>
      </c>
      <c r="AC93">
        <v>1</v>
      </c>
      <c r="AE93">
        <v>2</v>
      </c>
      <c r="AG93">
        <v>25</v>
      </c>
      <c r="AH93">
        <v>34</v>
      </c>
      <c r="AI93" s="37">
        <f t="shared" si="13"/>
        <v>0</v>
      </c>
    </row>
    <row r="94" spans="1:35">
      <c r="A94" s="3">
        <v>493</v>
      </c>
      <c r="B94" s="76">
        <v>2038</v>
      </c>
      <c r="C94" s="32" t="s">
        <v>557</v>
      </c>
      <c r="D94" s="17">
        <v>2038</v>
      </c>
      <c r="E94" s="24" t="s">
        <v>598</v>
      </c>
      <c r="F94" s="48">
        <v>8</v>
      </c>
      <c r="G94" s="48">
        <v>4</v>
      </c>
      <c r="H94" s="53">
        <f t="shared" si="20"/>
        <v>2</v>
      </c>
      <c r="I94" s="53">
        <v>4</v>
      </c>
      <c r="J94" s="48">
        <v>0</v>
      </c>
      <c r="K94" s="48">
        <v>0</v>
      </c>
      <c r="L94" s="48">
        <v>0</v>
      </c>
      <c r="M94" s="48">
        <v>4</v>
      </c>
      <c r="N94" s="48">
        <v>0</v>
      </c>
      <c r="O94" s="49">
        <v>0</v>
      </c>
      <c r="Q94" s="89">
        <v>2038</v>
      </c>
      <c r="R94" s="90" t="s">
        <v>557</v>
      </c>
      <c r="S94" s="90" t="s">
        <v>598</v>
      </c>
      <c r="T94" s="81"/>
      <c r="U94" s="81"/>
      <c r="V94" s="81"/>
      <c r="W94" s="81"/>
      <c r="X94" s="81"/>
      <c r="Y94" s="81"/>
      <c r="Z94" s="81"/>
      <c r="AA94" s="81">
        <v>0</v>
      </c>
      <c r="AB94" s="81"/>
      <c r="AC94" s="81"/>
      <c r="AD94" s="81"/>
      <c r="AE94" s="81">
        <v>0</v>
      </c>
      <c r="AF94" s="81">
        <v>3</v>
      </c>
      <c r="AG94" s="81">
        <v>1</v>
      </c>
      <c r="AH94" s="81">
        <v>4</v>
      </c>
      <c r="AI94" s="37">
        <f t="shared" si="13"/>
        <v>0</v>
      </c>
    </row>
    <row r="95" spans="1:35">
      <c r="A95" s="3">
        <v>554</v>
      </c>
      <c r="B95" s="76">
        <v>2052</v>
      </c>
      <c r="C95" s="32" t="s">
        <v>569</v>
      </c>
      <c r="D95" s="17">
        <v>2052</v>
      </c>
      <c r="E95" s="24"/>
      <c r="F95" s="48">
        <v>13</v>
      </c>
      <c r="G95" s="48">
        <v>5</v>
      </c>
      <c r="H95" s="53">
        <f t="shared" si="20"/>
        <v>2.6</v>
      </c>
      <c r="I95" s="53">
        <v>3.7</v>
      </c>
      <c r="J95" s="48">
        <v>0</v>
      </c>
      <c r="K95" s="48">
        <v>0</v>
      </c>
      <c r="L95" s="48">
        <v>0</v>
      </c>
      <c r="M95" s="48">
        <v>5</v>
      </c>
      <c r="N95" s="48">
        <v>0</v>
      </c>
      <c r="O95" s="49">
        <v>0</v>
      </c>
      <c r="Q95" s="91">
        <v>2052</v>
      </c>
      <c r="R95" s="92" t="s">
        <v>569</v>
      </c>
      <c r="S95" s="92"/>
      <c r="T95" s="84"/>
      <c r="U95" s="84"/>
      <c r="V95" s="84">
        <v>1</v>
      </c>
      <c r="W95" s="84"/>
      <c r="X95" s="84"/>
      <c r="Y95" s="84"/>
      <c r="Z95" s="84"/>
      <c r="AA95" s="84">
        <v>1</v>
      </c>
      <c r="AB95" s="84"/>
      <c r="AC95" s="84">
        <v>4</v>
      </c>
      <c r="AD95" s="84"/>
      <c r="AE95" s="84">
        <v>4</v>
      </c>
      <c r="AF95" s="84"/>
      <c r="AG95" s="84">
        <v>0</v>
      </c>
      <c r="AH95" s="84">
        <v>5</v>
      </c>
      <c r="AI95" s="37">
        <f t="shared" si="13"/>
        <v>0</v>
      </c>
    </row>
    <row r="96" spans="1:35">
      <c r="A96" s="3">
        <v>323</v>
      </c>
      <c r="B96" s="76">
        <v>2053</v>
      </c>
      <c r="C96" s="32" t="s">
        <v>570</v>
      </c>
      <c r="D96" s="17">
        <v>2053</v>
      </c>
      <c r="E96" s="24" t="s">
        <v>598</v>
      </c>
      <c r="F96" s="48">
        <v>54</v>
      </c>
      <c r="G96" s="48">
        <v>9</v>
      </c>
      <c r="H96" s="53">
        <f t="shared" si="20"/>
        <v>6</v>
      </c>
      <c r="I96" s="53">
        <v>4.7</v>
      </c>
      <c r="J96" s="48">
        <v>1</v>
      </c>
      <c r="K96" s="48">
        <v>0</v>
      </c>
      <c r="L96" s="48">
        <v>1</v>
      </c>
      <c r="M96" s="48">
        <v>0</v>
      </c>
      <c r="N96" s="48">
        <v>0</v>
      </c>
      <c r="O96" s="49">
        <v>0</v>
      </c>
      <c r="Q96" s="91">
        <v>2053</v>
      </c>
      <c r="R96" s="92" t="s">
        <v>570</v>
      </c>
      <c r="S96" s="92" t="s">
        <v>598</v>
      </c>
      <c r="T96" s="84"/>
      <c r="U96" s="84">
        <v>2</v>
      </c>
      <c r="V96" s="84"/>
      <c r="W96" s="84"/>
      <c r="X96" s="84"/>
      <c r="Y96" s="84"/>
      <c r="Z96" s="84"/>
      <c r="AA96" s="84">
        <v>2</v>
      </c>
      <c r="AB96" s="84"/>
      <c r="AC96" s="84"/>
      <c r="AD96" s="84"/>
      <c r="AE96" s="84">
        <v>0</v>
      </c>
      <c r="AF96" s="84"/>
      <c r="AG96" s="84">
        <v>7</v>
      </c>
      <c r="AH96" s="84">
        <v>9</v>
      </c>
      <c r="AI96" s="37">
        <f t="shared" si="13"/>
        <v>0</v>
      </c>
    </row>
    <row r="97" spans="1:35">
      <c r="A97" s="3">
        <v>533</v>
      </c>
      <c r="B97" s="76">
        <v>2057</v>
      </c>
      <c r="C97" s="32" t="s">
        <v>572</v>
      </c>
      <c r="D97" s="17">
        <v>2057</v>
      </c>
      <c r="E97" s="24" t="s">
        <v>598</v>
      </c>
      <c r="F97" s="48">
        <v>5</v>
      </c>
      <c r="G97" s="48">
        <v>1</v>
      </c>
      <c r="H97" s="53">
        <f t="shared" si="20"/>
        <v>5</v>
      </c>
      <c r="I97" s="53">
        <v>4</v>
      </c>
      <c r="J97" s="48">
        <v>0</v>
      </c>
      <c r="K97" s="48">
        <v>0</v>
      </c>
      <c r="L97" s="48">
        <v>1</v>
      </c>
      <c r="M97" s="48">
        <v>0</v>
      </c>
      <c r="N97" s="48">
        <v>0</v>
      </c>
      <c r="O97" s="49">
        <v>0</v>
      </c>
      <c r="Q97" s="37">
        <v>2057</v>
      </c>
      <c r="R97" s="36" t="s">
        <v>572</v>
      </c>
      <c r="S97" s="36" t="s">
        <v>598</v>
      </c>
      <c r="AA97">
        <v>0</v>
      </c>
      <c r="AE97">
        <v>0</v>
      </c>
      <c r="AG97">
        <v>1</v>
      </c>
      <c r="AH97">
        <v>1</v>
      </c>
      <c r="AI97" s="37">
        <f t="shared" si="13"/>
        <v>0</v>
      </c>
    </row>
    <row r="98" spans="1:35">
      <c r="A98" s="3">
        <v>421</v>
      </c>
      <c r="B98" s="76">
        <v>2064</v>
      </c>
      <c r="C98" s="32" t="s">
        <v>575</v>
      </c>
      <c r="D98" s="17">
        <v>2064</v>
      </c>
      <c r="E98" s="24"/>
      <c r="F98" s="48">
        <v>287</v>
      </c>
      <c r="G98" s="48">
        <v>56</v>
      </c>
      <c r="H98" s="53">
        <f t="shared" si="20"/>
        <v>5.125</v>
      </c>
      <c r="I98" s="53">
        <v>4.7</v>
      </c>
      <c r="J98" s="48">
        <v>2</v>
      </c>
      <c r="K98" s="48">
        <v>0</v>
      </c>
      <c r="L98" s="48">
        <v>10</v>
      </c>
      <c r="M98" s="48">
        <v>1</v>
      </c>
      <c r="N98" s="48">
        <v>1</v>
      </c>
      <c r="O98" s="49">
        <v>0</v>
      </c>
      <c r="Q98" s="93">
        <v>2064</v>
      </c>
      <c r="R98" s="94" t="s">
        <v>575</v>
      </c>
      <c r="S98" s="94"/>
      <c r="T98" s="83">
        <v>2</v>
      </c>
      <c r="U98" s="83">
        <v>7</v>
      </c>
      <c r="V98" s="83"/>
      <c r="W98" s="83"/>
      <c r="X98" s="83"/>
      <c r="Y98" s="83"/>
      <c r="Z98" s="83"/>
      <c r="AA98" s="83">
        <v>9</v>
      </c>
      <c r="AB98" s="83">
        <v>1</v>
      </c>
      <c r="AC98" s="83">
        <v>4</v>
      </c>
      <c r="AD98" s="83"/>
      <c r="AE98" s="83">
        <v>5</v>
      </c>
      <c r="AF98" s="83"/>
      <c r="AG98" s="83">
        <v>42</v>
      </c>
      <c r="AH98" s="83">
        <v>56</v>
      </c>
      <c r="AI98" s="37">
        <f t="shared" si="13"/>
        <v>0</v>
      </c>
    </row>
    <row r="99" spans="1:35" s="81" customFormat="1">
      <c r="A99" s="13"/>
      <c r="B99" s="18"/>
      <c r="C99" s="35" t="s">
        <v>635</v>
      </c>
      <c r="D99" s="82"/>
      <c r="E99" s="82"/>
      <c r="F99" s="50">
        <f>SUM(F93:F98)</f>
        <v>532</v>
      </c>
      <c r="G99" s="50">
        <f>SUM(G93:G98)</f>
        <v>109</v>
      </c>
      <c r="H99" s="51">
        <f t="shared" ref="H99:H100" si="21">F99/G99</f>
        <v>4.8807339449541285</v>
      </c>
      <c r="I99" s="51">
        <f>SUM(I93:I98)/COUNT(I93:I98)</f>
        <v>4.2666666666666666</v>
      </c>
      <c r="J99" s="50">
        <f>SUM(J93:J98)</f>
        <v>4</v>
      </c>
      <c r="K99" s="50">
        <f t="shared" ref="K99:O99" si="22">SUM(K93:K98)</f>
        <v>0</v>
      </c>
      <c r="L99" s="50">
        <f t="shared" si="22"/>
        <v>13</v>
      </c>
      <c r="M99" s="50">
        <f t="shared" si="22"/>
        <v>10</v>
      </c>
      <c r="N99" s="50">
        <f t="shared" si="22"/>
        <v>1</v>
      </c>
      <c r="O99" s="50">
        <f t="shared" si="22"/>
        <v>0</v>
      </c>
      <c r="Q99" s="94"/>
      <c r="R99" s="94" t="s">
        <v>635</v>
      </c>
      <c r="S99" s="94"/>
      <c r="T99" s="83">
        <v>4</v>
      </c>
      <c r="U99" s="83">
        <v>14</v>
      </c>
      <c r="V99" s="83">
        <v>1</v>
      </c>
      <c r="W99" s="83">
        <v>0</v>
      </c>
      <c r="X99" s="83">
        <v>0</v>
      </c>
      <c r="Y99" s="83">
        <v>0</v>
      </c>
      <c r="Z99" s="83">
        <v>0</v>
      </c>
      <c r="AA99" s="83">
        <v>19</v>
      </c>
      <c r="AB99" s="83">
        <v>2</v>
      </c>
      <c r="AC99" s="83">
        <v>9</v>
      </c>
      <c r="AD99" s="83">
        <v>0</v>
      </c>
      <c r="AE99" s="83">
        <v>11</v>
      </c>
      <c r="AF99" s="83">
        <v>3</v>
      </c>
      <c r="AG99" s="83">
        <v>76</v>
      </c>
      <c r="AH99" s="83">
        <v>109</v>
      </c>
      <c r="AI99" s="37">
        <f t="shared" si="13"/>
        <v>0</v>
      </c>
    </row>
    <row r="100" spans="1:35" s="84" customFormat="1">
      <c r="A100" s="13" t="s">
        <v>643</v>
      </c>
      <c r="B100" s="65"/>
      <c r="C100" s="29"/>
      <c r="D100" s="85"/>
      <c r="E100" s="29"/>
      <c r="F100" s="50">
        <f>F55+F60+F73+F92+F99</f>
        <v>9576</v>
      </c>
      <c r="G100" s="50">
        <f>G55+G60+G73+G92+G99</f>
        <v>2094</v>
      </c>
      <c r="H100" s="51">
        <f t="shared" si="21"/>
        <v>4.5730659025787963</v>
      </c>
      <c r="I100" s="51">
        <f>SUM(I39:I54,I56,I56:I59,I61:I72,I74:I91,I93:I98)/COUNT(I39:I54,I56:I59,I61:I72,I74:I91,I93:I98)</f>
        <v>4.2571428571428571</v>
      </c>
      <c r="J100" s="50">
        <f>J55+J60+J73+J92+J99</f>
        <v>145</v>
      </c>
      <c r="K100" s="50">
        <f t="shared" ref="K100:O100" si="23">K55+K60+K73+K92+K99</f>
        <v>42</v>
      </c>
      <c r="L100" s="50">
        <f t="shared" si="23"/>
        <v>81</v>
      </c>
      <c r="M100" s="50">
        <f t="shared" si="23"/>
        <v>272</v>
      </c>
      <c r="N100" s="50">
        <f t="shared" si="23"/>
        <v>53</v>
      </c>
      <c r="O100" s="50">
        <f t="shared" si="23"/>
        <v>1</v>
      </c>
      <c r="Q100" s="94" t="s">
        <v>495</v>
      </c>
      <c r="R100" s="94"/>
      <c r="S100" s="94"/>
      <c r="T100" s="83">
        <v>63</v>
      </c>
      <c r="U100" s="83">
        <v>195</v>
      </c>
      <c r="V100" s="83">
        <v>43</v>
      </c>
      <c r="W100" s="83">
        <v>14</v>
      </c>
      <c r="X100" s="83">
        <v>4</v>
      </c>
      <c r="Y100" s="83">
        <v>6</v>
      </c>
      <c r="Z100" s="83">
        <v>5</v>
      </c>
      <c r="AA100" s="83">
        <v>330</v>
      </c>
      <c r="AB100" s="83">
        <v>66</v>
      </c>
      <c r="AC100" s="83">
        <v>91</v>
      </c>
      <c r="AD100" s="83">
        <v>8</v>
      </c>
      <c r="AE100" s="83">
        <v>165</v>
      </c>
      <c r="AF100" s="83">
        <v>23</v>
      </c>
      <c r="AG100" s="83">
        <v>1601</v>
      </c>
      <c r="AH100" s="83">
        <v>2094</v>
      </c>
      <c r="AI100" s="37">
        <f t="shared" si="13"/>
        <v>0</v>
      </c>
    </row>
    <row r="101" spans="1:35" s="84" customFormat="1">
      <c r="A101" s="13"/>
      <c r="B101" s="65"/>
      <c r="C101" s="29"/>
      <c r="D101" s="85"/>
      <c r="E101" s="29"/>
      <c r="F101" s="50"/>
      <c r="G101" s="50"/>
      <c r="H101" s="51"/>
      <c r="I101" s="51"/>
      <c r="J101" s="50"/>
      <c r="K101" s="50"/>
      <c r="L101" s="50"/>
      <c r="M101" s="50"/>
      <c r="N101" s="50"/>
      <c r="O101" s="52"/>
      <c r="Q101" s="94"/>
      <c r="R101" s="94"/>
      <c r="S101" s="94"/>
      <c r="T101" s="83"/>
      <c r="U101" s="83"/>
      <c r="V101" s="83"/>
      <c r="W101" s="83"/>
      <c r="X101" s="83"/>
      <c r="Y101" s="83"/>
      <c r="Z101" s="83"/>
      <c r="AA101" s="83"/>
      <c r="AB101" s="83"/>
      <c r="AC101" s="83"/>
      <c r="AD101" s="83"/>
      <c r="AE101" s="83"/>
      <c r="AF101" s="83"/>
      <c r="AG101" s="83"/>
      <c r="AH101" s="83"/>
      <c r="AI101" s="37">
        <f t="shared" si="13"/>
        <v>0</v>
      </c>
    </row>
    <row r="102" spans="1:35">
      <c r="A102" s="3">
        <v>40</v>
      </c>
      <c r="B102" s="76">
        <v>3008</v>
      </c>
      <c r="C102" s="32" t="s">
        <v>582</v>
      </c>
      <c r="D102" s="17">
        <v>3008</v>
      </c>
      <c r="E102" s="24" t="s">
        <v>626</v>
      </c>
      <c r="F102" s="48">
        <v>60</v>
      </c>
      <c r="G102" s="48">
        <v>10</v>
      </c>
      <c r="H102" s="53">
        <f t="shared" ref="H102:H107" si="24">F102/G102</f>
        <v>6</v>
      </c>
      <c r="I102" s="53">
        <v>4.5</v>
      </c>
      <c r="J102" s="48">
        <v>1</v>
      </c>
      <c r="K102" s="48">
        <v>0</v>
      </c>
      <c r="L102" s="48">
        <v>0</v>
      </c>
      <c r="M102" s="48">
        <v>0</v>
      </c>
      <c r="N102" s="48">
        <v>0</v>
      </c>
      <c r="O102" s="49">
        <v>0</v>
      </c>
      <c r="Q102" s="93">
        <v>3008</v>
      </c>
      <c r="R102" s="94" t="s">
        <v>582</v>
      </c>
      <c r="S102" s="94" t="s">
        <v>599</v>
      </c>
      <c r="T102" s="83">
        <v>1</v>
      </c>
      <c r="U102" s="83"/>
      <c r="V102" s="83"/>
      <c r="W102" s="83"/>
      <c r="X102" s="83"/>
      <c r="Y102" s="83"/>
      <c r="Z102" s="83"/>
      <c r="AA102" s="83">
        <v>1</v>
      </c>
      <c r="AB102" s="83"/>
      <c r="AC102" s="83"/>
      <c r="AD102" s="83"/>
      <c r="AE102" s="83">
        <v>0</v>
      </c>
      <c r="AF102" s="83"/>
      <c r="AG102" s="83">
        <v>9</v>
      </c>
      <c r="AH102" s="83">
        <v>10</v>
      </c>
      <c r="AI102" s="37">
        <f t="shared" si="13"/>
        <v>0</v>
      </c>
    </row>
    <row r="103" spans="1:35" s="83" customFormat="1">
      <c r="A103" s="3">
        <v>524</v>
      </c>
      <c r="B103" s="76">
        <v>3010</v>
      </c>
      <c r="C103" s="32" t="s">
        <v>583</v>
      </c>
      <c r="D103" s="17">
        <v>3010</v>
      </c>
      <c r="E103" s="24" t="s">
        <v>599</v>
      </c>
      <c r="F103" s="48">
        <v>14</v>
      </c>
      <c r="G103" s="48">
        <v>6</v>
      </c>
      <c r="H103" s="53">
        <f t="shared" si="24"/>
        <v>2.3333333333333335</v>
      </c>
      <c r="I103" s="53">
        <v>4</v>
      </c>
      <c r="J103" s="48">
        <v>0</v>
      </c>
      <c r="K103" s="48">
        <v>0</v>
      </c>
      <c r="L103" s="48">
        <v>0</v>
      </c>
      <c r="M103" s="48">
        <v>0</v>
      </c>
      <c r="N103" s="48">
        <v>0</v>
      </c>
      <c r="O103" s="49">
        <v>0</v>
      </c>
      <c r="Q103" s="91">
        <v>3010</v>
      </c>
      <c r="R103" s="92" t="s">
        <v>583</v>
      </c>
      <c r="S103" s="92" t="s">
        <v>599</v>
      </c>
      <c r="T103" s="84"/>
      <c r="U103" s="84"/>
      <c r="V103" s="84"/>
      <c r="W103" s="84"/>
      <c r="X103" s="84"/>
      <c r="Y103" s="84"/>
      <c r="Z103" s="84"/>
      <c r="AA103" s="84">
        <v>0</v>
      </c>
      <c r="AB103" s="84"/>
      <c r="AC103" s="84"/>
      <c r="AD103" s="84"/>
      <c r="AE103" s="84">
        <v>0</v>
      </c>
      <c r="AF103" s="84"/>
      <c r="AG103" s="84">
        <v>6</v>
      </c>
      <c r="AH103" s="84">
        <v>6</v>
      </c>
      <c r="AI103" s="37">
        <f t="shared" si="13"/>
        <v>0</v>
      </c>
    </row>
    <row r="104" spans="1:35" s="83" customFormat="1">
      <c r="A104" s="3">
        <v>523</v>
      </c>
      <c r="B104" s="76">
        <v>3014</v>
      </c>
      <c r="C104" s="32" t="s">
        <v>585</v>
      </c>
      <c r="D104" s="17">
        <v>3014</v>
      </c>
      <c r="E104" s="24" t="s">
        <v>626</v>
      </c>
      <c r="F104" s="48">
        <v>10</v>
      </c>
      <c r="G104" s="48">
        <v>5</v>
      </c>
      <c r="H104" s="53">
        <f t="shared" si="24"/>
        <v>2</v>
      </c>
      <c r="I104" s="53">
        <v>4</v>
      </c>
      <c r="J104" s="48">
        <v>0</v>
      </c>
      <c r="K104" s="48">
        <v>0</v>
      </c>
      <c r="L104" s="48">
        <v>0</v>
      </c>
      <c r="M104" s="48">
        <v>0</v>
      </c>
      <c r="N104" s="48">
        <v>0</v>
      </c>
      <c r="O104" s="49">
        <v>0</v>
      </c>
      <c r="Q104" s="93">
        <v>3014</v>
      </c>
      <c r="R104" s="94" t="s">
        <v>585</v>
      </c>
      <c r="S104" s="94" t="s">
        <v>599</v>
      </c>
      <c r="AA104" s="83">
        <v>0</v>
      </c>
      <c r="AE104" s="83">
        <v>0</v>
      </c>
      <c r="AG104" s="83">
        <v>5</v>
      </c>
      <c r="AH104" s="83">
        <v>5</v>
      </c>
      <c r="AI104" s="37">
        <f t="shared" si="13"/>
        <v>0</v>
      </c>
    </row>
    <row r="105" spans="1:35" s="83" customFormat="1">
      <c r="A105" s="3">
        <v>488</v>
      </c>
      <c r="B105" s="76">
        <v>3015</v>
      </c>
      <c r="C105" s="32" t="s">
        <v>586</v>
      </c>
      <c r="D105" s="17">
        <v>3015</v>
      </c>
      <c r="E105" s="24" t="s">
        <v>626</v>
      </c>
      <c r="F105" s="48">
        <v>14</v>
      </c>
      <c r="G105" s="48">
        <v>12</v>
      </c>
      <c r="H105" s="53">
        <f t="shared" si="24"/>
        <v>1.1666666666666667</v>
      </c>
      <c r="I105" s="53">
        <v>4</v>
      </c>
      <c r="J105" s="48">
        <v>0</v>
      </c>
      <c r="K105" s="48">
        <v>0</v>
      </c>
      <c r="L105" s="48">
        <v>0</v>
      </c>
      <c r="M105" s="48">
        <v>0</v>
      </c>
      <c r="N105" s="48">
        <v>0</v>
      </c>
      <c r="O105" s="49">
        <v>0</v>
      </c>
      <c r="Q105" s="93">
        <v>3015</v>
      </c>
      <c r="R105" s="94" t="s">
        <v>586</v>
      </c>
      <c r="S105" s="94" t="s">
        <v>599</v>
      </c>
      <c r="U105" s="83">
        <v>1</v>
      </c>
      <c r="V105" s="83">
        <v>1</v>
      </c>
      <c r="AA105" s="83">
        <v>2</v>
      </c>
      <c r="AE105" s="83">
        <v>0</v>
      </c>
      <c r="AG105" s="83">
        <v>10</v>
      </c>
      <c r="AH105" s="83">
        <v>12</v>
      </c>
      <c r="AI105" s="37">
        <f t="shared" si="13"/>
        <v>0</v>
      </c>
    </row>
    <row r="106" spans="1:35" s="83" customFormat="1">
      <c r="A106" s="3">
        <v>25</v>
      </c>
      <c r="B106" s="76">
        <v>3007</v>
      </c>
      <c r="C106" s="32" t="s">
        <v>581</v>
      </c>
      <c r="D106" s="17">
        <v>3007</v>
      </c>
      <c r="E106" s="24" t="s">
        <v>598</v>
      </c>
      <c r="F106" s="48">
        <v>329</v>
      </c>
      <c r="G106" s="48">
        <v>15</v>
      </c>
      <c r="H106" s="53">
        <f t="shared" si="24"/>
        <v>21.933333333333334</v>
      </c>
      <c r="I106" s="53">
        <v>4.5999999999999996</v>
      </c>
      <c r="J106" s="48">
        <v>1</v>
      </c>
      <c r="K106" s="48">
        <v>0</v>
      </c>
      <c r="L106" s="48">
        <v>4</v>
      </c>
      <c r="M106" s="48">
        <v>0</v>
      </c>
      <c r="N106" s="48">
        <v>0</v>
      </c>
      <c r="O106" s="49">
        <v>0</v>
      </c>
      <c r="Q106" s="93">
        <v>3007</v>
      </c>
      <c r="R106" s="94" t="s">
        <v>581</v>
      </c>
      <c r="S106" s="94" t="s">
        <v>598</v>
      </c>
      <c r="T106" s="83">
        <v>2</v>
      </c>
      <c r="U106" s="83">
        <v>1</v>
      </c>
      <c r="V106" s="83">
        <v>1</v>
      </c>
      <c r="AA106" s="83">
        <v>4</v>
      </c>
      <c r="AE106" s="83">
        <v>0</v>
      </c>
      <c r="AG106" s="83">
        <v>11</v>
      </c>
      <c r="AH106" s="83">
        <v>15</v>
      </c>
      <c r="AI106" s="37">
        <f t="shared" si="13"/>
        <v>0</v>
      </c>
    </row>
    <row r="107" spans="1:35" s="83" customFormat="1">
      <c r="A107" s="3">
        <v>267</v>
      </c>
      <c r="B107" s="76">
        <v>3013</v>
      </c>
      <c r="C107" s="32" t="s">
        <v>584</v>
      </c>
      <c r="D107" s="17">
        <v>3013</v>
      </c>
      <c r="E107" s="24" t="s">
        <v>598</v>
      </c>
      <c r="F107" s="48">
        <v>58</v>
      </c>
      <c r="G107" s="48">
        <v>24</v>
      </c>
      <c r="H107" s="53">
        <f t="shared" si="24"/>
        <v>2.4166666666666665</v>
      </c>
      <c r="I107" s="53">
        <v>4.3</v>
      </c>
      <c r="J107" s="48">
        <v>0</v>
      </c>
      <c r="K107" s="48">
        <v>0</v>
      </c>
      <c r="L107" s="48">
        <v>2</v>
      </c>
      <c r="M107" s="48">
        <v>0</v>
      </c>
      <c r="N107" s="48">
        <v>0</v>
      </c>
      <c r="O107" s="49">
        <v>0</v>
      </c>
      <c r="Q107" s="93">
        <v>3013</v>
      </c>
      <c r="R107" s="94" t="s">
        <v>584</v>
      </c>
      <c r="S107" s="94" t="s">
        <v>598</v>
      </c>
      <c r="U107" s="83">
        <v>1</v>
      </c>
      <c r="AA107" s="83">
        <v>1</v>
      </c>
      <c r="AB107" s="83">
        <v>1</v>
      </c>
      <c r="AE107" s="83">
        <v>1</v>
      </c>
      <c r="AG107" s="83">
        <v>22</v>
      </c>
      <c r="AH107" s="83">
        <v>24</v>
      </c>
      <c r="AI107" s="37">
        <f t="shared" si="13"/>
        <v>0</v>
      </c>
    </row>
    <row r="108" spans="1:35" s="84" customFormat="1">
      <c r="A108" s="8"/>
      <c r="B108" s="86"/>
      <c r="C108" s="35" t="s">
        <v>644</v>
      </c>
      <c r="D108" s="82"/>
      <c r="E108" s="82"/>
      <c r="F108" s="50">
        <f>SUM(F102:F107)</f>
        <v>485</v>
      </c>
      <c r="G108" s="50">
        <f>SUM(G102:G107)</f>
        <v>72</v>
      </c>
      <c r="H108" s="51">
        <f t="shared" ref="H108" si="25">F108/G108</f>
        <v>6.7361111111111107</v>
      </c>
      <c r="I108" s="51">
        <f>SUM(I102:I107)/COUNT(I102:I107)</f>
        <v>4.2333333333333334</v>
      </c>
      <c r="J108" s="50">
        <f>SUM(J102:J107)</f>
        <v>2</v>
      </c>
      <c r="K108" s="50">
        <f t="shared" ref="K108" si="26">SUM(K102:K107)</f>
        <v>0</v>
      </c>
      <c r="L108" s="50">
        <f t="shared" ref="L108" si="27">SUM(L102:L107)</f>
        <v>6</v>
      </c>
      <c r="M108" s="50">
        <f t="shared" ref="M108" si="28">SUM(M102:M107)</f>
        <v>0</v>
      </c>
      <c r="N108" s="50">
        <f t="shared" ref="N108" si="29">SUM(N102:N107)</f>
        <v>0</v>
      </c>
      <c r="O108" s="50">
        <f t="shared" ref="O108" si="30">SUM(O102:O107)</f>
        <v>0</v>
      </c>
      <c r="Q108" s="93"/>
      <c r="R108" s="94" t="s">
        <v>636</v>
      </c>
      <c r="S108" s="94"/>
      <c r="T108" s="83">
        <v>3</v>
      </c>
      <c r="U108" s="83">
        <v>3</v>
      </c>
      <c r="V108" s="83">
        <v>2</v>
      </c>
      <c r="W108" s="83">
        <v>0</v>
      </c>
      <c r="X108" s="83">
        <v>0</v>
      </c>
      <c r="Y108" s="83">
        <v>0</v>
      </c>
      <c r="Z108" s="83">
        <v>0</v>
      </c>
      <c r="AA108" s="83">
        <v>8</v>
      </c>
      <c r="AB108" s="83">
        <v>1</v>
      </c>
      <c r="AC108" s="83">
        <v>0</v>
      </c>
      <c r="AD108" s="83">
        <v>0</v>
      </c>
      <c r="AE108" s="83">
        <v>1</v>
      </c>
      <c r="AF108" s="83">
        <v>0</v>
      </c>
      <c r="AG108" s="83">
        <v>63</v>
      </c>
      <c r="AH108" s="83">
        <v>72</v>
      </c>
      <c r="AI108" s="37">
        <f t="shared" si="13"/>
        <v>0</v>
      </c>
    </row>
    <row r="109" spans="1:35" s="83" customFormat="1">
      <c r="A109" s="3">
        <v>113</v>
      </c>
      <c r="B109" s="76">
        <v>3000</v>
      </c>
      <c r="C109" s="32" t="s">
        <v>576</v>
      </c>
      <c r="D109" s="17">
        <v>3000</v>
      </c>
      <c r="E109" s="24" t="s">
        <v>600</v>
      </c>
      <c r="F109" s="48">
        <v>952</v>
      </c>
      <c r="G109" s="48">
        <v>157</v>
      </c>
      <c r="H109" s="53">
        <f>F109/G109</f>
        <v>6.063694267515924</v>
      </c>
      <c r="I109" s="53">
        <v>4.5</v>
      </c>
      <c r="J109" s="48">
        <v>5</v>
      </c>
      <c r="K109" s="48">
        <v>0</v>
      </c>
      <c r="L109" s="48">
        <v>3</v>
      </c>
      <c r="M109" s="48">
        <v>0</v>
      </c>
      <c r="N109" s="48">
        <v>0</v>
      </c>
      <c r="O109" s="49">
        <v>0</v>
      </c>
      <c r="Q109" s="93">
        <v>3000</v>
      </c>
      <c r="R109" s="94" t="s">
        <v>576</v>
      </c>
      <c r="S109" s="94" t="s">
        <v>600</v>
      </c>
      <c r="T109" s="83">
        <v>3</v>
      </c>
      <c r="U109" s="83">
        <v>5</v>
      </c>
      <c r="W109" s="83">
        <v>15</v>
      </c>
      <c r="X109" s="83">
        <v>2</v>
      </c>
      <c r="AA109" s="83">
        <v>25</v>
      </c>
      <c r="AE109" s="83">
        <v>0</v>
      </c>
      <c r="AF109" s="83">
        <v>2</v>
      </c>
      <c r="AG109" s="83">
        <v>130</v>
      </c>
      <c r="AH109" s="83">
        <v>157</v>
      </c>
      <c r="AI109" s="37">
        <f t="shared" si="13"/>
        <v>0</v>
      </c>
    </row>
    <row r="110" spans="1:35" s="83" customFormat="1">
      <c r="A110" s="3">
        <v>64</v>
      </c>
      <c r="B110" s="76">
        <v>3001</v>
      </c>
      <c r="C110" s="32" t="s">
        <v>577</v>
      </c>
      <c r="D110" s="17">
        <v>3001</v>
      </c>
      <c r="E110" s="24" t="s">
        <v>600</v>
      </c>
      <c r="F110" s="48">
        <v>7</v>
      </c>
      <c r="G110" s="48">
        <v>4</v>
      </c>
      <c r="H110" s="53">
        <f t="shared" ref="H110:H113" si="31">F110/G110</f>
        <v>1.75</v>
      </c>
      <c r="I110" s="53">
        <v>4</v>
      </c>
      <c r="J110" s="48">
        <v>1</v>
      </c>
      <c r="K110" s="48">
        <v>0</v>
      </c>
      <c r="L110" s="48">
        <v>1</v>
      </c>
      <c r="M110" s="48">
        <v>0</v>
      </c>
      <c r="N110" s="48">
        <v>0</v>
      </c>
      <c r="O110" s="49">
        <v>0</v>
      </c>
      <c r="Q110" s="93">
        <v>3001</v>
      </c>
      <c r="R110" s="94" t="s">
        <v>577</v>
      </c>
      <c r="S110" s="94" t="s">
        <v>600</v>
      </c>
      <c r="AA110" s="83">
        <v>0</v>
      </c>
      <c r="AE110" s="83">
        <v>0</v>
      </c>
      <c r="AG110" s="83">
        <v>4</v>
      </c>
      <c r="AH110" s="83">
        <v>4</v>
      </c>
      <c r="AI110" s="37">
        <f t="shared" si="13"/>
        <v>0</v>
      </c>
    </row>
    <row r="111" spans="1:35" s="83" customFormat="1">
      <c r="A111" s="3">
        <v>130</v>
      </c>
      <c r="B111" s="76">
        <v>3002</v>
      </c>
      <c r="C111" s="32" t="s">
        <v>578</v>
      </c>
      <c r="D111" s="17">
        <v>3002</v>
      </c>
      <c r="E111" s="24" t="s">
        <v>600</v>
      </c>
      <c r="F111" s="48">
        <v>280</v>
      </c>
      <c r="G111" s="48">
        <v>59</v>
      </c>
      <c r="H111" s="53">
        <f t="shared" si="31"/>
        <v>4.7457627118644066</v>
      </c>
      <c r="I111" s="53">
        <v>4.8</v>
      </c>
      <c r="J111" s="48">
        <v>5</v>
      </c>
      <c r="K111" s="48">
        <v>3</v>
      </c>
      <c r="L111" s="48">
        <v>2</v>
      </c>
      <c r="M111" s="48">
        <v>0</v>
      </c>
      <c r="N111" s="48">
        <v>3</v>
      </c>
      <c r="O111" s="49">
        <v>0</v>
      </c>
      <c r="Q111" s="93">
        <v>3002</v>
      </c>
      <c r="R111" s="94" t="s">
        <v>578</v>
      </c>
      <c r="S111" s="94" t="s">
        <v>600</v>
      </c>
      <c r="T111" s="83">
        <v>3</v>
      </c>
      <c r="U111" s="83">
        <v>4</v>
      </c>
      <c r="V111" s="83">
        <v>1</v>
      </c>
      <c r="W111" s="83">
        <v>2</v>
      </c>
      <c r="AA111" s="83">
        <v>10</v>
      </c>
      <c r="AC111" s="83">
        <v>1</v>
      </c>
      <c r="AE111" s="83">
        <v>1</v>
      </c>
      <c r="AF111" s="83">
        <v>2</v>
      </c>
      <c r="AG111" s="83">
        <v>46</v>
      </c>
      <c r="AH111" s="83">
        <v>59</v>
      </c>
      <c r="AI111" s="37">
        <f t="shared" si="13"/>
        <v>0</v>
      </c>
    </row>
    <row r="112" spans="1:35" s="83" customFormat="1">
      <c r="A112" s="3">
        <v>86</v>
      </c>
      <c r="B112" s="76">
        <v>3005</v>
      </c>
      <c r="C112" s="32" t="s">
        <v>579</v>
      </c>
      <c r="D112" s="17">
        <v>3005</v>
      </c>
      <c r="E112" s="24" t="s">
        <v>600</v>
      </c>
      <c r="F112" s="48">
        <v>115</v>
      </c>
      <c r="G112" s="48">
        <v>31</v>
      </c>
      <c r="H112" s="53">
        <f t="shared" si="31"/>
        <v>3.7096774193548385</v>
      </c>
      <c r="I112" s="53">
        <v>5</v>
      </c>
      <c r="J112" s="48">
        <v>1</v>
      </c>
      <c r="K112" s="48">
        <v>0</v>
      </c>
      <c r="L112" s="48">
        <v>0</v>
      </c>
      <c r="M112" s="48">
        <v>0</v>
      </c>
      <c r="N112" s="48">
        <v>0</v>
      </c>
      <c r="O112" s="49">
        <v>0</v>
      </c>
      <c r="Q112" s="91">
        <v>3005</v>
      </c>
      <c r="R112" s="92" t="s">
        <v>579</v>
      </c>
      <c r="S112" s="92" t="s">
        <v>600</v>
      </c>
      <c r="T112" s="84"/>
      <c r="U112" s="84">
        <v>3</v>
      </c>
      <c r="V112" s="84">
        <v>1</v>
      </c>
      <c r="W112" s="84"/>
      <c r="X112" s="84"/>
      <c r="Y112" s="84"/>
      <c r="Z112" s="84"/>
      <c r="AA112" s="84">
        <v>4</v>
      </c>
      <c r="AB112" s="84"/>
      <c r="AC112" s="84"/>
      <c r="AD112" s="84"/>
      <c r="AE112" s="84">
        <v>0</v>
      </c>
      <c r="AF112" s="84"/>
      <c r="AG112" s="84">
        <v>27</v>
      </c>
      <c r="AH112" s="84">
        <v>31</v>
      </c>
      <c r="AI112" s="37">
        <f t="shared" si="13"/>
        <v>0</v>
      </c>
    </row>
    <row r="113" spans="1:35" s="83" customFormat="1">
      <c r="A113" s="3">
        <v>520</v>
      </c>
      <c r="B113" s="76" t="s">
        <v>637</v>
      </c>
      <c r="C113" s="32" t="s">
        <v>580</v>
      </c>
      <c r="D113" s="17" t="s">
        <v>363</v>
      </c>
      <c r="E113" s="24" t="s">
        <v>600</v>
      </c>
      <c r="F113" s="48">
        <v>6</v>
      </c>
      <c r="G113" s="48">
        <v>1</v>
      </c>
      <c r="H113" s="53">
        <f t="shared" si="31"/>
        <v>6</v>
      </c>
      <c r="I113" s="53">
        <v>4</v>
      </c>
      <c r="J113" s="48">
        <v>0</v>
      </c>
      <c r="K113" s="48">
        <v>0</v>
      </c>
      <c r="L113" s="48">
        <v>0</v>
      </c>
      <c r="M113" s="48">
        <v>0</v>
      </c>
      <c r="N113" s="48">
        <v>0</v>
      </c>
      <c r="O113" s="49">
        <v>0</v>
      </c>
      <c r="Q113" s="91" t="s">
        <v>637</v>
      </c>
      <c r="R113" s="92" t="s">
        <v>580</v>
      </c>
      <c r="S113" s="92" t="s">
        <v>600</v>
      </c>
      <c r="T113" s="84"/>
      <c r="U113" s="84"/>
      <c r="V113" s="84"/>
      <c r="W113" s="84"/>
      <c r="X113" s="84"/>
      <c r="Y113" s="84"/>
      <c r="Z113" s="84"/>
      <c r="AA113" s="84">
        <v>0</v>
      </c>
      <c r="AB113" s="84"/>
      <c r="AC113" s="84"/>
      <c r="AD113" s="84"/>
      <c r="AE113" s="84">
        <v>0</v>
      </c>
      <c r="AF113" s="84"/>
      <c r="AG113" s="84">
        <v>1</v>
      </c>
      <c r="AH113" s="84">
        <v>1</v>
      </c>
      <c r="AI113" s="37">
        <f t="shared" si="13"/>
        <v>0</v>
      </c>
    </row>
    <row r="114" spans="1:35" s="83" customFormat="1">
      <c r="A114" s="3">
        <v>521</v>
      </c>
      <c r="B114" s="76" t="s">
        <v>604</v>
      </c>
      <c r="C114" s="32" t="s">
        <v>580</v>
      </c>
      <c r="D114" s="17" t="s">
        <v>364</v>
      </c>
      <c r="E114" s="24" t="s">
        <v>600</v>
      </c>
      <c r="F114" s="48">
        <v>2</v>
      </c>
      <c r="G114" s="48">
        <v>2</v>
      </c>
      <c r="H114" s="53">
        <f>F114/G114</f>
        <v>1</v>
      </c>
      <c r="I114" s="53">
        <v>3</v>
      </c>
      <c r="J114" s="48">
        <v>0</v>
      </c>
      <c r="K114" s="48">
        <v>0</v>
      </c>
      <c r="L114" s="48">
        <v>0</v>
      </c>
      <c r="M114" s="48">
        <v>0</v>
      </c>
      <c r="N114" s="48">
        <v>0</v>
      </c>
      <c r="O114" s="49">
        <v>0</v>
      </c>
      <c r="Q114" s="93" t="s">
        <v>604</v>
      </c>
      <c r="R114" s="94" t="s">
        <v>580</v>
      </c>
      <c r="S114" s="94" t="s">
        <v>600</v>
      </c>
      <c r="V114" s="83">
        <v>2</v>
      </c>
      <c r="AA114" s="83">
        <v>2</v>
      </c>
      <c r="AE114" s="83">
        <v>0</v>
      </c>
      <c r="AG114" s="83">
        <v>0</v>
      </c>
      <c r="AH114" s="83">
        <v>2</v>
      </c>
      <c r="AI114" s="37">
        <f t="shared" si="13"/>
        <v>0</v>
      </c>
    </row>
    <row r="115" spans="1:35" s="83" customFormat="1">
      <c r="A115" s="3">
        <v>522</v>
      </c>
      <c r="B115" s="76">
        <v>3011</v>
      </c>
      <c r="C115" s="32" t="s">
        <v>581</v>
      </c>
      <c r="D115" s="17">
        <v>3011</v>
      </c>
      <c r="E115" s="24" t="s">
        <v>600</v>
      </c>
      <c r="F115" s="48">
        <v>8</v>
      </c>
      <c r="G115" s="48">
        <v>5</v>
      </c>
      <c r="H115" s="53">
        <f>F115/G115</f>
        <v>1.6</v>
      </c>
      <c r="I115" s="53">
        <v>4</v>
      </c>
      <c r="J115" s="48">
        <v>0</v>
      </c>
      <c r="K115" s="48">
        <v>0</v>
      </c>
      <c r="L115" s="48">
        <v>0</v>
      </c>
      <c r="M115" s="48">
        <v>0</v>
      </c>
      <c r="N115" s="48">
        <v>0</v>
      </c>
      <c r="O115" s="49">
        <v>0</v>
      </c>
      <c r="Q115" s="93">
        <v>3011</v>
      </c>
      <c r="R115" s="94" t="s">
        <v>581</v>
      </c>
      <c r="S115" s="94" t="s">
        <v>600</v>
      </c>
      <c r="AA115" s="83">
        <v>0</v>
      </c>
      <c r="AE115" s="83">
        <v>0</v>
      </c>
      <c r="AG115" s="83">
        <v>5</v>
      </c>
      <c r="AH115" s="83">
        <v>5</v>
      </c>
      <c r="AI115" s="37">
        <f t="shared" si="13"/>
        <v>0</v>
      </c>
    </row>
    <row r="116" spans="1:35" s="83" customFormat="1">
      <c r="A116" s="3">
        <v>507</v>
      </c>
      <c r="B116" s="76">
        <v>3016</v>
      </c>
      <c r="C116" s="32" t="s">
        <v>587</v>
      </c>
      <c r="D116" s="17">
        <v>3016</v>
      </c>
      <c r="E116" s="24" t="s">
        <v>600</v>
      </c>
      <c r="F116" s="48">
        <v>5</v>
      </c>
      <c r="G116" s="48">
        <v>2</v>
      </c>
      <c r="H116" s="53">
        <f>F116/G116</f>
        <v>2.5</v>
      </c>
      <c r="I116" s="53">
        <v>3</v>
      </c>
      <c r="J116" s="48">
        <v>0</v>
      </c>
      <c r="K116" s="48">
        <v>2</v>
      </c>
      <c r="L116" s="48">
        <v>1</v>
      </c>
      <c r="M116" s="48">
        <v>0</v>
      </c>
      <c r="N116" s="48">
        <v>0</v>
      </c>
      <c r="O116" s="49">
        <v>0</v>
      </c>
      <c r="Q116" s="93">
        <v>3016</v>
      </c>
      <c r="R116" s="94" t="s">
        <v>587</v>
      </c>
      <c r="S116" s="94" t="s">
        <v>600</v>
      </c>
      <c r="AA116" s="83">
        <v>0</v>
      </c>
      <c r="AE116" s="83">
        <v>0</v>
      </c>
      <c r="AG116" s="83">
        <v>2</v>
      </c>
      <c r="AH116" s="83">
        <v>2</v>
      </c>
      <c r="AI116" s="37">
        <f t="shared" si="13"/>
        <v>0</v>
      </c>
    </row>
    <row r="117" spans="1:35" s="84" customFormat="1">
      <c r="A117" s="13"/>
      <c r="B117" s="65"/>
      <c r="C117" s="35" t="s">
        <v>614</v>
      </c>
      <c r="D117" s="82"/>
      <c r="E117" s="82"/>
      <c r="F117" s="50">
        <f>SUM(F109:F116)</f>
        <v>1375</v>
      </c>
      <c r="G117" s="50">
        <f>SUM(G109:G116)</f>
        <v>261</v>
      </c>
      <c r="H117" s="51">
        <f t="shared" ref="H117:H120" si="32">F117/G117</f>
        <v>5.2681992337164747</v>
      </c>
      <c r="I117" s="51">
        <f>SUM(I109:I116)/COUNT(I109:I116)</f>
        <v>4.0374999999999996</v>
      </c>
      <c r="J117" s="50">
        <f>SUM(J109:J116)</f>
        <v>12</v>
      </c>
      <c r="K117" s="50">
        <f t="shared" ref="K117:O117" si="33">SUM(K109:K116)</f>
        <v>5</v>
      </c>
      <c r="L117" s="50">
        <f t="shared" si="33"/>
        <v>7</v>
      </c>
      <c r="M117" s="50">
        <f t="shared" si="33"/>
        <v>0</v>
      </c>
      <c r="N117" s="50">
        <f t="shared" si="33"/>
        <v>3</v>
      </c>
      <c r="O117" s="50">
        <f t="shared" si="33"/>
        <v>0</v>
      </c>
      <c r="Q117" s="94"/>
      <c r="R117" s="94" t="s">
        <v>614</v>
      </c>
      <c r="S117" s="94"/>
      <c r="T117" s="83">
        <v>6</v>
      </c>
      <c r="U117" s="83">
        <v>12</v>
      </c>
      <c r="V117" s="83">
        <v>4</v>
      </c>
      <c r="W117" s="83">
        <v>17</v>
      </c>
      <c r="X117" s="83">
        <v>2</v>
      </c>
      <c r="Y117" s="83">
        <v>0</v>
      </c>
      <c r="Z117" s="83">
        <v>0</v>
      </c>
      <c r="AA117" s="83">
        <v>41</v>
      </c>
      <c r="AB117" s="83">
        <v>0</v>
      </c>
      <c r="AC117" s="83">
        <v>1</v>
      </c>
      <c r="AD117" s="83">
        <v>0</v>
      </c>
      <c r="AE117" s="83">
        <v>1</v>
      </c>
      <c r="AF117" s="83">
        <v>4</v>
      </c>
      <c r="AG117" s="83">
        <v>215</v>
      </c>
      <c r="AH117" s="83">
        <v>261</v>
      </c>
      <c r="AI117" s="37">
        <f t="shared" si="13"/>
        <v>0</v>
      </c>
    </row>
    <row r="118" spans="1:35" s="84" customFormat="1">
      <c r="A118" s="13"/>
      <c r="B118" s="18" t="s">
        <v>496</v>
      </c>
      <c r="C118" s="35"/>
      <c r="D118" s="82"/>
      <c r="E118" s="82"/>
      <c r="F118" s="88">
        <f>F108+F117</f>
        <v>1860</v>
      </c>
      <c r="G118" s="88">
        <f t="shared" ref="G118:O118" si="34">G108+G117</f>
        <v>333</v>
      </c>
      <c r="H118" s="51">
        <f t="shared" si="32"/>
        <v>5.5855855855855854</v>
      </c>
      <c r="I118" s="51">
        <f>SUM(I102:I107,I109:I116)/COUNT(I102:I107,I109:I116)</f>
        <v>4.1214285714285719</v>
      </c>
      <c r="J118" s="88">
        <f t="shared" si="34"/>
        <v>14</v>
      </c>
      <c r="K118" s="88">
        <f t="shared" si="34"/>
        <v>5</v>
      </c>
      <c r="L118" s="88">
        <f t="shared" si="34"/>
        <v>13</v>
      </c>
      <c r="M118" s="88">
        <f t="shared" si="34"/>
        <v>0</v>
      </c>
      <c r="N118" s="88">
        <f t="shared" si="34"/>
        <v>3</v>
      </c>
      <c r="O118" s="88">
        <f t="shared" si="34"/>
        <v>0</v>
      </c>
      <c r="Q118" s="94" t="s">
        <v>496</v>
      </c>
      <c r="R118" s="94"/>
      <c r="S118" s="94"/>
      <c r="T118" s="83">
        <v>9</v>
      </c>
      <c r="U118" s="83">
        <v>15</v>
      </c>
      <c r="V118" s="83">
        <v>6</v>
      </c>
      <c r="W118" s="83">
        <v>17</v>
      </c>
      <c r="X118" s="83">
        <v>2</v>
      </c>
      <c r="Y118" s="83">
        <v>0</v>
      </c>
      <c r="Z118" s="83">
        <v>0</v>
      </c>
      <c r="AA118" s="83">
        <v>49</v>
      </c>
      <c r="AB118" s="83">
        <v>1</v>
      </c>
      <c r="AC118" s="83">
        <v>1</v>
      </c>
      <c r="AD118" s="83">
        <v>0</v>
      </c>
      <c r="AE118" s="83">
        <v>2</v>
      </c>
      <c r="AF118" s="83">
        <v>4</v>
      </c>
      <c r="AG118" s="83">
        <v>278</v>
      </c>
      <c r="AH118" s="83">
        <v>333</v>
      </c>
      <c r="AI118" s="37">
        <f t="shared" si="13"/>
        <v>0</v>
      </c>
    </row>
    <row r="119" spans="1:35" s="83" customFormat="1">
      <c r="A119" s="1"/>
      <c r="B119" s="11"/>
      <c r="C119" s="27"/>
      <c r="Q119" s="94"/>
      <c r="R119" s="94"/>
      <c r="S119" s="94"/>
      <c r="AI119" s="37">
        <f t="shared" si="13"/>
        <v>0</v>
      </c>
    </row>
    <row r="120" spans="1:35" s="83" customFormat="1">
      <c r="A120" s="13"/>
      <c r="B120" s="18" t="s">
        <v>478</v>
      </c>
      <c r="C120" s="29" t="s">
        <v>499</v>
      </c>
      <c r="D120" s="80"/>
      <c r="E120" s="80"/>
      <c r="F120" s="87">
        <f>F37+F100+F118</f>
        <v>14714</v>
      </c>
      <c r="G120" s="87">
        <f t="shared" ref="G120:O120" si="35">G37+G100+G118</f>
        <v>2941</v>
      </c>
      <c r="H120" s="51">
        <f t="shared" si="32"/>
        <v>5.0030601836110167</v>
      </c>
      <c r="I120" s="95">
        <f>(I37+I100+I118)/3</f>
        <v>4.2390937019969277</v>
      </c>
      <c r="J120" s="87">
        <f t="shared" si="35"/>
        <v>179</v>
      </c>
      <c r="K120" s="87">
        <f t="shared" si="35"/>
        <v>83</v>
      </c>
      <c r="L120" s="87">
        <f t="shared" si="35"/>
        <v>119</v>
      </c>
      <c r="M120" s="87">
        <f t="shared" si="35"/>
        <v>307</v>
      </c>
      <c r="N120" s="87">
        <f t="shared" si="35"/>
        <v>84</v>
      </c>
      <c r="O120" s="87">
        <f t="shared" si="35"/>
        <v>4</v>
      </c>
      <c r="Q120" s="94" t="s">
        <v>478</v>
      </c>
      <c r="R120" s="94" t="s">
        <v>499</v>
      </c>
      <c r="S120" s="94"/>
      <c r="T120" s="83">
        <v>99</v>
      </c>
      <c r="U120" s="83">
        <v>251</v>
      </c>
      <c r="V120" s="83">
        <v>74</v>
      </c>
      <c r="W120" s="83">
        <v>37</v>
      </c>
      <c r="X120" s="83">
        <v>16</v>
      </c>
      <c r="Y120" s="83">
        <v>9</v>
      </c>
      <c r="Z120" s="83">
        <v>5</v>
      </c>
      <c r="AA120" s="83">
        <v>491</v>
      </c>
      <c r="AB120" s="83">
        <v>72</v>
      </c>
      <c r="AC120" s="83">
        <v>119</v>
      </c>
      <c r="AD120" s="83">
        <v>9</v>
      </c>
      <c r="AE120" s="83">
        <v>200</v>
      </c>
      <c r="AF120" s="83">
        <v>46</v>
      </c>
      <c r="AG120" s="83">
        <v>2229</v>
      </c>
      <c r="AH120" s="83">
        <v>2945</v>
      </c>
      <c r="AI120" s="37">
        <f t="shared" si="13"/>
        <v>-4</v>
      </c>
    </row>
    <row r="121" spans="1:35" s="83" customFormat="1">
      <c r="A121" s="1"/>
      <c r="B121" s="20"/>
      <c r="C121" s="30"/>
      <c r="G121" s="1">
        <v>2941</v>
      </c>
      <c r="Q121" s="94"/>
      <c r="R121" s="94"/>
      <c r="S121" s="94"/>
      <c r="AI121" s="37">
        <f t="shared" si="13"/>
        <v>2941</v>
      </c>
    </row>
    <row r="122" spans="1:35" s="83" customFormat="1">
      <c r="A122" s="75"/>
      <c r="B122" s="67"/>
      <c r="C122" s="68" t="s">
        <v>498</v>
      </c>
      <c r="D122" s="66"/>
      <c r="E122" s="80"/>
      <c r="F122" s="68" t="s">
        <v>621</v>
      </c>
      <c r="G122" s="68" t="s">
        <v>620</v>
      </c>
      <c r="H122" s="44" t="s">
        <v>622</v>
      </c>
      <c r="I122" s="44" t="s">
        <v>616</v>
      </c>
      <c r="J122" s="66" t="s">
        <v>5</v>
      </c>
      <c r="K122" s="66" t="s">
        <v>6</v>
      </c>
      <c r="L122" s="66" t="s">
        <v>7</v>
      </c>
      <c r="M122" s="66" t="s">
        <v>617</v>
      </c>
      <c r="N122" s="101" t="s">
        <v>9</v>
      </c>
      <c r="O122" s="101" t="s">
        <v>618</v>
      </c>
      <c r="Q122" s="94" t="s">
        <v>1</v>
      </c>
      <c r="R122" s="94" t="s">
        <v>498</v>
      </c>
      <c r="S122" s="83" t="s">
        <v>351</v>
      </c>
      <c r="T122" s="83" t="s">
        <v>480</v>
      </c>
      <c r="U122" s="83" t="s">
        <v>337</v>
      </c>
      <c r="V122" s="83" t="s">
        <v>481</v>
      </c>
      <c r="W122" s="83" t="s">
        <v>482</v>
      </c>
      <c r="X122" s="83" t="s">
        <v>488</v>
      </c>
      <c r="Y122" s="83" t="s">
        <v>494</v>
      </c>
      <c r="Z122" s="83" t="s">
        <v>497</v>
      </c>
      <c r="AA122" s="83" t="s">
        <v>485</v>
      </c>
      <c r="AB122" s="83" t="s">
        <v>484</v>
      </c>
      <c r="AC122" s="83" t="s">
        <v>489</v>
      </c>
      <c r="AD122" s="83" t="s">
        <v>497</v>
      </c>
      <c r="AE122" s="83" t="s">
        <v>486</v>
      </c>
      <c r="AF122" s="83" t="s">
        <v>483</v>
      </c>
      <c r="AG122" s="83" t="s">
        <v>487</v>
      </c>
      <c r="AH122" s="83" t="s">
        <v>603</v>
      </c>
      <c r="AI122" s="37" t="e">
        <f t="shared" si="13"/>
        <v>#VALUE!</v>
      </c>
    </row>
    <row r="123" spans="1:35" s="83" customFormat="1">
      <c r="A123" s="14"/>
      <c r="B123" s="11"/>
      <c r="C123" s="27" t="s">
        <v>627</v>
      </c>
      <c r="D123" s="1"/>
      <c r="E123" s="27"/>
      <c r="F123" s="48">
        <f>F7</f>
        <v>1124</v>
      </c>
      <c r="G123" s="48">
        <f t="shared" ref="G123:O123" si="36">G7</f>
        <v>250</v>
      </c>
      <c r="H123" s="102">
        <f t="shared" si="36"/>
        <v>4.4960000000000004</v>
      </c>
      <c r="I123" s="102">
        <f t="shared" si="36"/>
        <v>4.54</v>
      </c>
      <c r="J123" s="48">
        <f t="shared" si="36"/>
        <v>7</v>
      </c>
      <c r="K123" s="48">
        <f t="shared" si="36"/>
        <v>34</v>
      </c>
      <c r="L123" s="48">
        <f t="shared" si="36"/>
        <v>17</v>
      </c>
      <c r="M123" s="48">
        <f t="shared" si="36"/>
        <v>21</v>
      </c>
      <c r="N123" s="48">
        <f t="shared" si="36"/>
        <v>18</v>
      </c>
      <c r="O123" s="49">
        <f t="shared" si="36"/>
        <v>2</v>
      </c>
      <c r="Q123" s="94"/>
      <c r="R123" s="94" t="s">
        <v>627</v>
      </c>
      <c r="S123" s="83">
        <v>11</v>
      </c>
      <c r="T123" s="83">
        <v>16</v>
      </c>
      <c r="U123" s="83">
        <v>6</v>
      </c>
      <c r="V123" s="83">
        <v>4</v>
      </c>
      <c r="W123" s="83">
        <v>8</v>
      </c>
      <c r="X123" s="83">
        <v>2</v>
      </c>
      <c r="Y123" s="83">
        <v>0</v>
      </c>
      <c r="Z123" s="83">
        <v>47</v>
      </c>
      <c r="AA123" s="83">
        <v>0</v>
      </c>
      <c r="AB123" s="83">
        <v>5</v>
      </c>
      <c r="AC123" s="83">
        <v>0</v>
      </c>
      <c r="AD123" s="83">
        <v>5</v>
      </c>
      <c r="AE123" s="83">
        <v>6</v>
      </c>
      <c r="AF123" s="83">
        <v>192</v>
      </c>
      <c r="AG123" s="83">
        <v>250</v>
      </c>
      <c r="AI123" s="37">
        <f t="shared" si="13"/>
        <v>250</v>
      </c>
    </row>
    <row r="124" spans="1:35" s="83" customFormat="1">
      <c r="A124" s="14"/>
      <c r="B124" s="11"/>
      <c r="C124" s="27" t="s">
        <v>628</v>
      </c>
      <c r="D124" s="1"/>
      <c r="E124" s="27"/>
      <c r="F124" s="48">
        <f>F10</f>
        <v>646</v>
      </c>
      <c r="G124" s="48">
        <f t="shared" ref="G124:O124" si="37">G10</f>
        <v>67</v>
      </c>
      <c r="H124" s="102">
        <f t="shared" si="37"/>
        <v>9.6417910447761201</v>
      </c>
      <c r="I124" s="102">
        <f t="shared" si="37"/>
        <v>3.9000000000000004</v>
      </c>
      <c r="J124" s="48">
        <f t="shared" si="37"/>
        <v>1</v>
      </c>
      <c r="K124" s="48">
        <f t="shared" si="37"/>
        <v>0</v>
      </c>
      <c r="L124" s="48">
        <f t="shared" si="37"/>
        <v>6</v>
      </c>
      <c r="M124" s="48">
        <f t="shared" si="37"/>
        <v>5</v>
      </c>
      <c r="N124" s="48">
        <f t="shared" si="37"/>
        <v>5</v>
      </c>
      <c r="O124" s="49">
        <f t="shared" si="37"/>
        <v>0</v>
      </c>
      <c r="Q124" s="94"/>
      <c r="R124" s="94" t="s">
        <v>628</v>
      </c>
      <c r="S124" s="83">
        <v>3</v>
      </c>
      <c r="T124" s="83">
        <v>9</v>
      </c>
      <c r="U124" s="83">
        <v>10</v>
      </c>
      <c r="V124" s="83">
        <v>1</v>
      </c>
      <c r="W124" s="83">
        <v>0</v>
      </c>
      <c r="X124" s="83">
        <v>1</v>
      </c>
      <c r="Y124" s="83">
        <v>0</v>
      </c>
      <c r="Z124" s="83">
        <v>24</v>
      </c>
      <c r="AA124" s="83">
        <v>1</v>
      </c>
      <c r="AB124" s="83">
        <v>7</v>
      </c>
      <c r="AC124" s="83">
        <v>0</v>
      </c>
      <c r="AD124" s="83">
        <v>8</v>
      </c>
      <c r="AE124" s="83">
        <v>8</v>
      </c>
      <c r="AF124" s="83">
        <v>27</v>
      </c>
      <c r="AG124" s="83">
        <v>67</v>
      </c>
      <c r="AI124" s="37">
        <f t="shared" si="13"/>
        <v>67</v>
      </c>
    </row>
    <row r="125" spans="1:35" s="83" customFormat="1">
      <c r="A125" s="14"/>
      <c r="B125" s="11"/>
      <c r="C125" s="27" t="s">
        <v>629</v>
      </c>
      <c r="D125" s="1"/>
      <c r="E125" s="30"/>
      <c r="F125" s="48">
        <f>F13</f>
        <v>17</v>
      </c>
      <c r="G125" s="48">
        <f t="shared" ref="G125:O125" si="38">G13</f>
        <v>12</v>
      </c>
      <c r="H125" s="102">
        <f t="shared" si="38"/>
        <v>1.4166666666666667</v>
      </c>
      <c r="I125" s="102">
        <f t="shared" si="38"/>
        <v>5</v>
      </c>
      <c r="J125" s="48">
        <f t="shared" si="38"/>
        <v>0</v>
      </c>
      <c r="K125" s="48">
        <f t="shared" si="38"/>
        <v>0</v>
      </c>
      <c r="L125" s="48">
        <f t="shared" si="38"/>
        <v>0</v>
      </c>
      <c r="M125" s="48">
        <f t="shared" si="38"/>
        <v>0</v>
      </c>
      <c r="N125" s="48">
        <f t="shared" si="38"/>
        <v>0</v>
      </c>
      <c r="O125" s="49">
        <f t="shared" si="38"/>
        <v>0</v>
      </c>
      <c r="Q125" s="94"/>
      <c r="R125" s="94" t="s">
        <v>629</v>
      </c>
      <c r="S125" s="83">
        <v>0</v>
      </c>
      <c r="T125" s="83">
        <v>2</v>
      </c>
      <c r="U125" s="83">
        <v>0</v>
      </c>
      <c r="V125" s="83">
        <v>0</v>
      </c>
      <c r="W125" s="83">
        <v>0</v>
      </c>
      <c r="X125" s="83">
        <v>0</v>
      </c>
      <c r="Y125" s="83">
        <v>0</v>
      </c>
      <c r="Z125" s="83">
        <v>2</v>
      </c>
      <c r="AA125" s="83">
        <v>0</v>
      </c>
      <c r="AB125" s="83">
        <v>0</v>
      </c>
      <c r="AC125" s="83">
        <v>0</v>
      </c>
      <c r="AD125" s="83">
        <v>0</v>
      </c>
      <c r="AE125" s="83">
        <v>0</v>
      </c>
      <c r="AF125" s="83">
        <v>10</v>
      </c>
      <c r="AG125" s="83">
        <v>12</v>
      </c>
      <c r="AI125" s="37">
        <f t="shared" si="13"/>
        <v>12</v>
      </c>
    </row>
    <row r="126" spans="1:35" s="83" customFormat="1">
      <c r="A126" s="14"/>
      <c r="B126" s="11"/>
      <c r="C126" s="27" t="s">
        <v>630</v>
      </c>
      <c r="D126" s="1"/>
      <c r="E126" s="27"/>
      <c r="F126" s="48">
        <f>F36</f>
        <v>1491</v>
      </c>
      <c r="G126" s="48">
        <f t="shared" ref="G126:O126" si="39">G36</f>
        <v>185</v>
      </c>
      <c r="H126" s="102">
        <f t="shared" si="39"/>
        <v>8.0594594594594593</v>
      </c>
      <c r="I126" s="102">
        <f t="shared" si="39"/>
        <v>4.2727272727272725</v>
      </c>
      <c r="J126" s="48">
        <f t="shared" si="39"/>
        <v>12</v>
      </c>
      <c r="K126" s="48">
        <f t="shared" si="39"/>
        <v>2</v>
      </c>
      <c r="L126" s="48">
        <f t="shared" si="39"/>
        <v>2</v>
      </c>
      <c r="M126" s="48">
        <f t="shared" si="39"/>
        <v>9</v>
      </c>
      <c r="N126" s="48">
        <f t="shared" si="39"/>
        <v>5</v>
      </c>
      <c r="O126" s="49">
        <f t="shared" si="39"/>
        <v>1</v>
      </c>
      <c r="Q126" s="94"/>
      <c r="R126" s="94" t="s">
        <v>630</v>
      </c>
      <c r="S126" s="83">
        <v>13</v>
      </c>
      <c r="T126" s="83">
        <v>14</v>
      </c>
      <c r="U126" s="83">
        <v>9</v>
      </c>
      <c r="V126" s="83">
        <v>1</v>
      </c>
      <c r="W126" s="83">
        <v>2</v>
      </c>
      <c r="X126" s="83">
        <v>0</v>
      </c>
      <c r="Y126" s="83">
        <v>0</v>
      </c>
      <c r="Z126" s="83">
        <v>39</v>
      </c>
      <c r="AA126" s="83">
        <v>4</v>
      </c>
      <c r="AB126" s="83">
        <v>15</v>
      </c>
      <c r="AC126" s="83">
        <v>1</v>
      </c>
      <c r="AD126" s="83">
        <v>20</v>
      </c>
      <c r="AE126" s="83">
        <v>5</v>
      </c>
      <c r="AF126" s="83">
        <v>121</v>
      </c>
      <c r="AG126" s="83">
        <v>185</v>
      </c>
      <c r="AI126" s="37">
        <f t="shared" si="13"/>
        <v>185</v>
      </c>
    </row>
    <row r="127" spans="1:35" s="83" customFormat="1">
      <c r="A127" s="13"/>
      <c r="B127" s="65" t="s">
        <v>490</v>
      </c>
      <c r="C127" s="29"/>
      <c r="D127" s="12"/>
      <c r="E127" s="29"/>
      <c r="F127" s="50">
        <f>SUM(F123:F126)</f>
        <v>3278</v>
      </c>
      <c r="G127" s="50">
        <f t="shared" ref="G127:O127" si="40">SUM(G123:G126)</f>
        <v>514</v>
      </c>
      <c r="H127" s="103">
        <f t="shared" ref="H127" si="41">F127/G127</f>
        <v>6.3774319066147864</v>
      </c>
      <c r="I127" s="103">
        <f>I37</f>
        <v>4.338709677419355</v>
      </c>
      <c r="J127" s="50">
        <f t="shared" si="40"/>
        <v>20</v>
      </c>
      <c r="K127" s="50">
        <f t="shared" si="40"/>
        <v>36</v>
      </c>
      <c r="L127" s="50">
        <f t="shared" si="40"/>
        <v>25</v>
      </c>
      <c r="M127" s="50">
        <f t="shared" si="40"/>
        <v>35</v>
      </c>
      <c r="N127" s="50">
        <f t="shared" si="40"/>
        <v>28</v>
      </c>
      <c r="O127" s="52">
        <f t="shared" si="40"/>
        <v>3</v>
      </c>
      <c r="P127" s="84"/>
      <c r="Q127" s="94" t="s">
        <v>490</v>
      </c>
      <c r="R127" s="94"/>
      <c r="S127" s="83">
        <v>27</v>
      </c>
      <c r="T127" s="83">
        <v>41</v>
      </c>
      <c r="U127" s="83">
        <v>25</v>
      </c>
      <c r="V127" s="83">
        <v>6</v>
      </c>
      <c r="W127" s="83">
        <v>10</v>
      </c>
      <c r="X127" s="83">
        <v>3</v>
      </c>
      <c r="Y127" s="83">
        <v>0</v>
      </c>
      <c r="Z127" s="83">
        <v>112</v>
      </c>
      <c r="AA127" s="83">
        <v>5</v>
      </c>
      <c r="AB127" s="83">
        <v>27</v>
      </c>
      <c r="AC127" s="83">
        <v>1</v>
      </c>
      <c r="AD127" s="83">
        <v>33</v>
      </c>
      <c r="AE127" s="83">
        <v>19</v>
      </c>
      <c r="AF127" s="83">
        <v>350</v>
      </c>
      <c r="AG127" s="83">
        <v>514</v>
      </c>
      <c r="AH127" s="83">
        <v>514</v>
      </c>
      <c r="AI127" s="37">
        <f t="shared" si="13"/>
        <v>0</v>
      </c>
    </row>
    <row r="128" spans="1:35" s="83" customFormat="1">
      <c r="A128" s="14"/>
      <c r="B128" s="79"/>
      <c r="C128" s="27" t="s">
        <v>631</v>
      </c>
      <c r="D128" s="1"/>
      <c r="E128" s="30"/>
      <c r="F128" s="48">
        <f>F55</f>
        <v>1118</v>
      </c>
      <c r="G128" s="48">
        <f t="shared" ref="G128:O128" si="42">G55</f>
        <v>275</v>
      </c>
      <c r="H128" s="102">
        <f t="shared" si="42"/>
        <v>4.0654545454545454</v>
      </c>
      <c r="I128" s="102">
        <f t="shared" si="42"/>
        <v>4.4937500000000004</v>
      </c>
      <c r="J128" s="48">
        <f t="shared" si="42"/>
        <v>16</v>
      </c>
      <c r="K128" s="48">
        <f t="shared" si="42"/>
        <v>1</v>
      </c>
      <c r="L128" s="48">
        <f t="shared" si="42"/>
        <v>13</v>
      </c>
      <c r="M128" s="48">
        <f t="shared" si="42"/>
        <v>41</v>
      </c>
      <c r="N128" s="48">
        <f t="shared" si="42"/>
        <v>9</v>
      </c>
      <c r="O128" s="49">
        <f t="shared" si="42"/>
        <v>0</v>
      </c>
      <c r="Q128" s="93"/>
      <c r="R128" s="94" t="s">
        <v>631</v>
      </c>
      <c r="S128" s="83">
        <v>14</v>
      </c>
      <c r="T128" s="83">
        <v>18</v>
      </c>
      <c r="U128" s="83">
        <v>3</v>
      </c>
      <c r="V128" s="83">
        <v>0</v>
      </c>
      <c r="W128" s="83">
        <v>0</v>
      </c>
      <c r="X128" s="83">
        <v>1</v>
      </c>
      <c r="Y128" s="83">
        <v>0</v>
      </c>
      <c r="Z128" s="83">
        <v>36</v>
      </c>
      <c r="AA128" s="83">
        <v>8</v>
      </c>
      <c r="AB128" s="83">
        <v>8</v>
      </c>
      <c r="AC128" s="83">
        <v>0</v>
      </c>
      <c r="AD128" s="83">
        <v>16</v>
      </c>
      <c r="AE128" s="83">
        <v>7</v>
      </c>
      <c r="AF128" s="83">
        <v>216</v>
      </c>
      <c r="AG128" s="83">
        <v>275</v>
      </c>
      <c r="AI128" s="37">
        <f t="shared" si="13"/>
        <v>275</v>
      </c>
    </row>
    <row r="129" spans="1:35" s="83" customFormat="1">
      <c r="A129" s="14"/>
      <c r="B129" s="11"/>
      <c r="C129" s="27" t="s">
        <v>632</v>
      </c>
      <c r="D129" s="1"/>
      <c r="F129" s="98">
        <f>F60</f>
        <v>212</v>
      </c>
      <c r="G129" s="98">
        <f t="shared" ref="G129:O129" si="43">G60</f>
        <v>62</v>
      </c>
      <c r="H129" s="104">
        <f t="shared" si="43"/>
        <v>3.4193548387096775</v>
      </c>
      <c r="I129" s="104">
        <f t="shared" si="43"/>
        <v>3.8499999999999996</v>
      </c>
      <c r="J129" s="98">
        <f t="shared" si="43"/>
        <v>12</v>
      </c>
      <c r="K129" s="98">
        <f t="shared" si="43"/>
        <v>2</v>
      </c>
      <c r="L129" s="98">
        <f t="shared" si="43"/>
        <v>3</v>
      </c>
      <c r="M129" s="98">
        <f t="shared" si="43"/>
        <v>20</v>
      </c>
      <c r="N129" s="98">
        <f t="shared" si="43"/>
        <v>1</v>
      </c>
      <c r="O129" s="99">
        <f t="shared" si="43"/>
        <v>0</v>
      </c>
      <c r="Q129" s="94"/>
      <c r="R129" s="94" t="s">
        <v>632</v>
      </c>
      <c r="S129" s="83">
        <v>2</v>
      </c>
      <c r="T129" s="83">
        <v>6</v>
      </c>
      <c r="U129" s="83">
        <v>1</v>
      </c>
      <c r="V129" s="83">
        <v>0</v>
      </c>
      <c r="W129" s="83">
        <v>0</v>
      </c>
      <c r="X129" s="83">
        <v>0</v>
      </c>
      <c r="Y129" s="83">
        <v>0</v>
      </c>
      <c r="Z129" s="83">
        <v>9</v>
      </c>
      <c r="AA129" s="83">
        <v>0</v>
      </c>
      <c r="AB129" s="83">
        <v>4</v>
      </c>
      <c r="AC129" s="83">
        <v>0</v>
      </c>
      <c r="AD129" s="83">
        <v>4</v>
      </c>
      <c r="AE129" s="83">
        <v>0</v>
      </c>
      <c r="AF129" s="83">
        <v>49</v>
      </c>
      <c r="AG129" s="83">
        <v>62</v>
      </c>
      <c r="AI129" s="37">
        <f t="shared" si="13"/>
        <v>62</v>
      </c>
    </row>
    <row r="130" spans="1:35" s="83" customFormat="1">
      <c r="A130" s="14"/>
      <c r="B130" s="11"/>
      <c r="C130" s="27" t="s">
        <v>633</v>
      </c>
      <c r="D130" s="1"/>
      <c r="F130" s="98">
        <f>F73</f>
        <v>5258</v>
      </c>
      <c r="G130" s="98">
        <f t="shared" ref="G130:O130" si="44">G73</f>
        <v>1175</v>
      </c>
      <c r="H130" s="104">
        <f t="shared" si="44"/>
        <v>4.4748936170212765</v>
      </c>
      <c r="I130" s="104">
        <f t="shared" si="44"/>
        <v>4.0250000000000004</v>
      </c>
      <c r="J130" s="98">
        <f t="shared" si="44"/>
        <v>69</v>
      </c>
      <c r="K130" s="98">
        <f t="shared" si="44"/>
        <v>28</v>
      </c>
      <c r="L130" s="98">
        <f t="shared" si="44"/>
        <v>33</v>
      </c>
      <c r="M130" s="98">
        <f t="shared" si="44"/>
        <v>99</v>
      </c>
      <c r="N130" s="98">
        <f t="shared" si="44"/>
        <v>14</v>
      </c>
      <c r="O130" s="99">
        <f t="shared" si="44"/>
        <v>0</v>
      </c>
      <c r="Q130" s="94"/>
      <c r="R130" s="94" t="s">
        <v>633</v>
      </c>
      <c r="S130" s="83">
        <v>25</v>
      </c>
      <c r="T130" s="83">
        <v>108</v>
      </c>
      <c r="U130" s="83">
        <v>26</v>
      </c>
      <c r="V130" s="83">
        <v>9</v>
      </c>
      <c r="W130" s="83">
        <v>3</v>
      </c>
      <c r="X130" s="83">
        <v>4</v>
      </c>
      <c r="Y130" s="83">
        <v>5</v>
      </c>
      <c r="Z130" s="83">
        <v>180</v>
      </c>
      <c r="AA130" s="83">
        <v>29</v>
      </c>
      <c r="AB130" s="83">
        <v>33</v>
      </c>
      <c r="AC130" s="83">
        <v>6</v>
      </c>
      <c r="AD130" s="83">
        <v>68</v>
      </c>
      <c r="AE130" s="83">
        <v>13</v>
      </c>
      <c r="AF130" s="83">
        <v>939</v>
      </c>
      <c r="AG130" s="83">
        <v>1200</v>
      </c>
      <c r="AI130" s="37">
        <f t="shared" si="13"/>
        <v>1175</v>
      </c>
    </row>
    <row r="131" spans="1:35" s="83" customFormat="1">
      <c r="A131" s="14"/>
      <c r="B131" s="11"/>
      <c r="C131" s="27" t="s">
        <v>634</v>
      </c>
      <c r="D131" s="1"/>
      <c r="F131" s="98">
        <f>F92</f>
        <v>2456</v>
      </c>
      <c r="G131" s="98">
        <f t="shared" ref="G131:O131" si="45">G92</f>
        <v>473</v>
      </c>
      <c r="H131" s="104">
        <f t="shared" si="45"/>
        <v>5.1923890063424949</v>
      </c>
      <c r="I131" s="104">
        <f t="shared" si="45"/>
        <v>4.0777777777777775</v>
      </c>
      <c r="J131" s="98">
        <f t="shared" si="45"/>
        <v>44</v>
      </c>
      <c r="K131" s="98">
        <f t="shared" si="45"/>
        <v>11</v>
      </c>
      <c r="L131" s="98">
        <f t="shared" si="45"/>
        <v>19</v>
      </c>
      <c r="M131" s="98">
        <f t="shared" si="45"/>
        <v>102</v>
      </c>
      <c r="N131" s="98">
        <f t="shared" si="45"/>
        <v>28</v>
      </c>
      <c r="O131" s="99">
        <f t="shared" si="45"/>
        <v>1</v>
      </c>
      <c r="Q131" s="94"/>
      <c r="R131" s="94" t="s">
        <v>634</v>
      </c>
      <c r="S131" s="83">
        <v>18</v>
      </c>
      <c r="T131" s="83">
        <v>49</v>
      </c>
      <c r="U131" s="83">
        <v>12</v>
      </c>
      <c r="V131" s="83">
        <v>5</v>
      </c>
      <c r="W131" s="83">
        <v>1</v>
      </c>
      <c r="X131" s="83">
        <v>1</v>
      </c>
      <c r="Y131" s="83">
        <v>0</v>
      </c>
      <c r="Z131" s="83">
        <v>86</v>
      </c>
      <c r="AA131" s="83">
        <v>27</v>
      </c>
      <c r="AB131" s="83">
        <v>37</v>
      </c>
      <c r="AC131" s="83">
        <v>2</v>
      </c>
      <c r="AD131" s="83">
        <v>66</v>
      </c>
      <c r="AE131" s="83">
        <v>0</v>
      </c>
      <c r="AF131" s="83">
        <v>321</v>
      </c>
      <c r="AG131" s="83">
        <v>473</v>
      </c>
      <c r="AI131" s="37">
        <f t="shared" ref="AI131:AI138" si="46">G131-AH131</f>
        <v>473</v>
      </c>
    </row>
    <row r="132" spans="1:35" s="83" customFormat="1">
      <c r="A132" s="14"/>
      <c r="B132" s="11"/>
      <c r="C132" s="27" t="s">
        <v>635</v>
      </c>
      <c r="D132" s="1"/>
      <c r="F132" s="98">
        <f>F99</f>
        <v>532</v>
      </c>
      <c r="G132" s="98">
        <f t="shared" ref="G132:O132" si="47">G99</f>
        <v>109</v>
      </c>
      <c r="H132" s="104">
        <f t="shared" si="47"/>
        <v>4.8807339449541285</v>
      </c>
      <c r="I132" s="104">
        <f t="shared" si="47"/>
        <v>4.2666666666666666</v>
      </c>
      <c r="J132" s="98">
        <f t="shared" si="47"/>
        <v>4</v>
      </c>
      <c r="K132" s="98">
        <f t="shared" si="47"/>
        <v>0</v>
      </c>
      <c r="L132" s="98">
        <f t="shared" si="47"/>
        <v>13</v>
      </c>
      <c r="M132" s="98">
        <f t="shared" si="47"/>
        <v>10</v>
      </c>
      <c r="N132" s="98">
        <f t="shared" si="47"/>
        <v>1</v>
      </c>
      <c r="O132" s="99">
        <f t="shared" si="47"/>
        <v>0</v>
      </c>
      <c r="Q132" s="94"/>
      <c r="R132" s="94" t="s">
        <v>635</v>
      </c>
      <c r="S132" s="83">
        <v>4</v>
      </c>
      <c r="T132" s="83">
        <v>14</v>
      </c>
      <c r="U132" s="83">
        <v>1</v>
      </c>
      <c r="V132" s="83">
        <v>0</v>
      </c>
      <c r="W132" s="83">
        <v>0</v>
      </c>
      <c r="X132" s="83">
        <v>0</v>
      </c>
      <c r="Y132" s="83">
        <v>0</v>
      </c>
      <c r="Z132" s="83">
        <v>19</v>
      </c>
      <c r="AA132" s="83">
        <v>2</v>
      </c>
      <c r="AB132" s="83">
        <v>9</v>
      </c>
      <c r="AC132" s="83">
        <v>0</v>
      </c>
      <c r="AD132" s="83">
        <v>11</v>
      </c>
      <c r="AE132" s="83">
        <v>3</v>
      </c>
      <c r="AF132" s="83">
        <v>76</v>
      </c>
      <c r="AG132" s="83">
        <v>109</v>
      </c>
      <c r="AI132" s="37">
        <f t="shared" si="46"/>
        <v>109</v>
      </c>
    </row>
    <row r="133" spans="1:35" s="83" customFormat="1">
      <c r="A133" s="13"/>
      <c r="B133" s="65" t="s">
        <v>495</v>
      </c>
      <c r="C133" s="29"/>
      <c r="D133" s="12"/>
      <c r="E133" s="82"/>
      <c r="F133" s="88">
        <f>SUM(F128:F132)</f>
        <v>9576</v>
      </c>
      <c r="G133" s="88">
        <f t="shared" ref="G133:O133" si="48">SUM(G128:G132)</f>
        <v>2094</v>
      </c>
      <c r="H133" s="103">
        <f t="shared" ref="H133" si="49">F133/G133</f>
        <v>4.5730659025787963</v>
      </c>
      <c r="I133" s="106">
        <f>I100</f>
        <v>4.2571428571428571</v>
      </c>
      <c r="J133" s="88">
        <f t="shared" si="48"/>
        <v>145</v>
      </c>
      <c r="K133" s="88">
        <f t="shared" si="48"/>
        <v>42</v>
      </c>
      <c r="L133" s="88">
        <f t="shared" si="48"/>
        <v>81</v>
      </c>
      <c r="M133" s="88">
        <f t="shared" si="48"/>
        <v>272</v>
      </c>
      <c r="N133" s="88">
        <f t="shared" si="48"/>
        <v>53</v>
      </c>
      <c r="O133" s="96">
        <f t="shared" si="48"/>
        <v>1</v>
      </c>
      <c r="Q133" s="94" t="s">
        <v>495</v>
      </c>
      <c r="R133" s="94"/>
      <c r="S133" s="83">
        <v>63</v>
      </c>
      <c r="T133" s="83">
        <v>195</v>
      </c>
      <c r="U133" s="83">
        <v>43</v>
      </c>
      <c r="V133" s="83">
        <v>14</v>
      </c>
      <c r="W133" s="83">
        <v>4</v>
      </c>
      <c r="X133" s="83">
        <v>6</v>
      </c>
      <c r="Y133" s="83">
        <v>5</v>
      </c>
      <c r="Z133" s="83">
        <v>330</v>
      </c>
      <c r="AA133" s="83">
        <v>66</v>
      </c>
      <c r="AB133" s="83">
        <v>91</v>
      </c>
      <c r="AC133" s="83">
        <v>8</v>
      </c>
      <c r="AD133" s="83">
        <v>165</v>
      </c>
      <c r="AE133" s="83">
        <v>23</v>
      </c>
      <c r="AF133" s="83">
        <v>1601</v>
      </c>
      <c r="AG133" s="83">
        <v>2119</v>
      </c>
      <c r="AH133" s="83">
        <v>2119</v>
      </c>
      <c r="AI133" s="37">
        <f t="shared" si="46"/>
        <v>-25</v>
      </c>
    </row>
    <row r="134" spans="1:35" s="83" customFormat="1">
      <c r="A134" s="14"/>
      <c r="B134" s="79"/>
      <c r="C134" s="27" t="s">
        <v>636</v>
      </c>
      <c r="D134" s="1"/>
      <c r="F134" s="98">
        <f>F108</f>
        <v>485</v>
      </c>
      <c r="G134" s="98">
        <f t="shared" ref="G134:O134" si="50">G108</f>
        <v>72</v>
      </c>
      <c r="H134" s="104">
        <f t="shared" si="50"/>
        <v>6.7361111111111107</v>
      </c>
      <c r="I134" s="104">
        <f t="shared" si="50"/>
        <v>4.2333333333333334</v>
      </c>
      <c r="J134" s="98">
        <f t="shared" si="50"/>
        <v>2</v>
      </c>
      <c r="K134" s="98">
        <f t="shared" si="50"/>
        <v>0</v>
      </c>
      <c r="L134" s="98">
        <f t="shared" si="50"/>
        <v>6</v>
      </c>
      <c r="M134" s="98">
        <f t="shared" si="50"/>
        <v>0</v>
      </c>
      <c r="N134" s="98">
        <f t="shared" si="50"/>
        <v>0</v>
      </c>
      <c r="O134" s="99">
        <f t="shared" si="50"/>
        <v>0</v>
      </c>
      <c r="Q134" s="93"/>
      <c r="R134" s="94" t="s">
        <v>636</v>
      </c>
      <c r="S134" s="83">
        <v>3</v>
      </c>
      <c r="T134" s="83">
        <v>3</v>
      </c>
      <c r="U134" s="83">
        <v>2</v>
      </c>
      <c r="V134" s="83">
        <v>0</v>
      </c>
      <c r="W134" s="83">
        <v>0</v>
      </c>
      <c r="X134" s="83">
        <v>0</v>
      </c>
      <c r="Y134" s="83">
        <v>0</v>
      </c>
      <c r="Z134" s="83">
        <v>8</v>
      </c>
      <c r="AA134" s="83">
        <v>1</v>
      </c>
      <c r="AB134" s="83">
        <v>0</v>
      </c>
      <c r="AC134" s="83">
        <v>0</v>
      </c>
      <c r="AD134" s="83">
        <v>1</v>
      </c>
      <c r="AE134" s="83">
        <v>0</v>
      </c>
      <c r="AF134" s="83">
        <v>63</v>
      </c>
      <c r="AG134" s="83">
        <v>72</v>
      </c>
      <c r="AI134" s="37">
        <f t="shared" si="46"/>
        <v>72</v>
      </c>
    </row>
    <row r="135" spans="1:35" s="83" customFormat="1">
      <c r="A135" s="14"/>
      <c r="B135" s="11"/>
      <c r="C135" s="27" t="s">
        <v>614</v>
      </c>
      <c r="D135" s="1"/>
      <c r="F135" s="98">
        <f>F117</f>
        <v>1375</v>
      </c>
      <c r="G135" s="98">
        <f t="shared" ref="G135:O135" si="51">G117</f>
        <v>261</v>
      </c>
      <c r="H135" s="104">
        <f t="shared" si="51"/>
        <v>5.2681992337164747</v>
      </c>
      <c r="I135" s="104">
        <f t="shared" si="51"/>
        <v>4.0374999999999996</v>
      </c>
      <c r="J135" s="98">
        <f t="shared" si="51"/>
        <v>12</v>
      </c>
      <c r="K135" s="98">
        <f t="shared" si="51"/>
        <v>5</v>
      </c>
      <c r="L135" s="98">
        <f t="shared" si="51"/>
        <v>7</v>
      </c>
      <c r="M135" s="98">
        <f t="shared" si="51"/>
        <v>0</v>
      </c>
      <c r="N135" s="98">
        <f t="shared" si="51"/>
        <v>3</v>
      </c>
      <c r="O135" s="99">
        <f t="shared" si="51"/>
        <v>0</v>
      </c>
      <c r="Q135" s="94"/>
      <c r="R135" s="94" t="s">
        <v>614</v>
      </c>
      <c r="S135" s="83">
        <v>6</v>
      </c>
      <c r="T135" s="83">
        <v>12</v>
      </c>
      <c r="U135" s="83">
        <v>4</v>
      </c>
      <c r="V135" s="83">
        <v>17</v>
      </c>
      <c r="W135" s="83">
        <v>2</v>
      </c>
      <c r="X135" s="83">
        <v>0</v>
      </c>
      <c r="Y135" s="83">
        <v>0</v>
      </c>
      <c r="Z135" s="83">
        <v>41</v>
      </c>
      <c r="AA135" s="83">
        <v>0</v>
      </c>
      <c r="AB135" s="83">
        <v>1</v>
      </c>
      <c r="AC135" s="83">
        <v>0</v>
      </c>
      <c r="AD135" s="83">
        <v>1</v>
      </c>
      <c r="AE135" s="83">
        <v>4</v>
      </c>
      <c r="AF135" s="83">
        <v>215</v>
      </c>
      <c r="AG135" s="83">
        <v>261</v>
      </c>
      <c r="AI135" s="37">
        <f t="shared" si="46"/>
        <v>261</v>
      </c>
    </row>
    <row r="136" spans="1:35" s="83" customFormat="1">
      <c r="A136" s="13"/>
      <c r="B136" s="65" t="s">
        <v>496</v>
      </c>
      <c r="C136" s="29"/>
      <c r="D136" s="12"/>
      <c r="E136" s="82"/>
      <c r="F136" s="88">
        <f>F118</f>
        <v>1860</v>
      </c>
      <c r="G136" s="88">
        <f t="shared" ref="G136:O136" si="52">G118</f>
        <v>333</v>
      </c>
      <c r="H136" s="103">
        <f t="shared" ref="H136:H138" si="53">F136/G136</f>
        <v>5.5855855855855854</v>
      </c>
      <c r="I136" s="106">
        <f>I118</f>
        <v>4.1214285714285719</v>
      </c>
      <c r="J136" s="88">
        <f t="shared" si="52"/>
        <v>14</v>
      </c>
      <c r="K136" s="88">
        <f t="shared" si="52"/>
        <v>5</v>
      </c>
      <c r="L136" s="88">
        <f t="shared" si="52"/>
        <v>13</v>
      </c>
      <c r="M136" s="88">
        <f t="shared" si="52"/>
        <v>0</v>
      </c>
      <c r="N136" s="88">
        <f t="shared" si="52"/>
        <v>3</v>
      </c>
      <c r="O136" s="96">
        <f t="shared" si="52"/>
        <v>0</v>
      </c>
      <c r="Q136" s="94" t="s">
        <v>496</v>
      </c>
      <c r="R136" s="94"/>
      <c r="S136" s="83">
        <v>9</v>
      </c>
      <c r="T136" s="83">
        <v>15</v>
      </c>
      <c r="U136" s="83">
        <v>6</v>
      </c>
      <c r="V136" s="83">
        <v>17</v>
      </c>
      <c r="W136" s="83">
        <v>2</v>
      </c>
      <c r="X136" s="83">
        <v>0</v>
      </c>
      <c r="Y136" s="83">
        <v>0</v>
      </c>
      <c r="Z136" s="83">
        <v>49</v>
      </c>
      <c r="AA136" s="83">
        <v>1</v>
      </c>
      <c r="AB136" s="83">
        <v>1</v>
      </c>
      <c r="AC136" s="83">
        <v>0</v>
      </c>
      <c r="AD136" s="83">
        <v>2</v>
      </c>
      <c r="AE136" s="83">
        <v>4</v>
      </c>
      <c r="AF136" s="83">
        <v>278</v>
      </c>
      <c r="AG136" s="83">
        <v>333</v>
      </c>
      <c r="AH136" s="83">
        <v>333</v>
      </c>
      <c r="AI136" s="37">
        <f t="shared" si="46"/>
        <v>0</v>
      </c>
    </row>
    <row r="137" spans="1:35" s="83" customFormat="1">
      <c r="A137" s="14"/>
      <c r="B137" s="11"/>
      <c r="C137" s="27"/>
      <c r="D137" s="1"/>
      <c r="H137" s="105"/>
      <c r="I137" s="105"/>
      <c r="O137" s="100"/>
      <c r="Q137" s="94"/>
      <c r="R137" s="94"/>
      <c r="AI137" s="37">
        <f t="shared" si="46"/>
        <v>0</v>
      </c>
    </row>
    <row r="138" spans="1:35" s="83" customFormat="1">
      <c r="A138" s="13"/>
      <c r="B138" s="65" t="s">
        <v>478</v>
      </c>
      <c r="C138" s="29" t="s">
        <v>499</v>
      </c>
      <c r="D138" s="12"/>
      <c r="E138" s="82"/>
      <c r="F138" s="88">
        <f>F127+F133+F136</f>
        <v>14714</v>
      </c>
      <c r="G138" s="88">
        <f t="shared" ref="G138:O138" si="54">G127+G133+G136</f>
        <v>2941</v>
      </c>
      <c r="H138" s="103">
        <f t="shared" si="53"/>
        <v>5.0030601836110167</v>
      </c>
      <c r="I138" s="106">
        <f>I120</f>
        <v>4.2390937019969277</v>
      </c>
      <c r="J138" s="88">
        <f t="shared" si="54"/>
        <v>179</v>
      </c>
      <c r="K138" s="88">
        <f t="shared" si="54"/>
        <v>83</v>
      </c>
      <c r="L138" s="88">
        <f t="shared" si="54"/>
        <v>119</v>
      </c>
      <c r="M138" s="88">
        <f t="shared" si="54"/>
        <v>307</v>
      </c>
      <c r="N138" s="88">
        <f t="shared" si="54"/>
        <v>84</v>
      </c>
      <c r="O138" s="96">
        <f t="shared" si="54"/>
        <v>4</v>
      </c>
      <c r="Q138" s="94" t="s">
        <v>478</v>
      </c>
      <c r="R138" s="94" t="s">
        <v>499</v>
      </c>
      <c r="S138" s="83">
        <v>99</v>
      </c>
      <c r="T138" s="83">
        <v>251</v>
      </c>
      <c r="U138" s="83">
        <v>74</v>
      </c>
      <c r="V138" s="83">
        <v>37</v>
      </c>
      <c r="W138" s="83">
        <v>16</v>
      </c>
      <c r="X138" s="83">
        <v>9</v>
      </c>
      <c r="Y138" s="83">
        <v>5</v>
      </c>
      <c r="Z138" s="83">
        <v>491</v>
      </c>
      <c r="AA138" s="83">
        <v>72</v>
      </c>
      <c r="AB138" s="83">
        <v>119</v>
      </c>
      <c r="AC138" s="83">
        <v>9</v>
      </c>
      <c r="AD138" s="83">
        <v>200</v>
      </c>
      <c r="AE138" s="83">
        <v>46</v>
      </c>
      <c r="AF138" s="83">
        <v>2229</v>
      </c>
      <c r="AG138" s="83">
        <v>2966</v>
      </c>
      <c r="AH138" s="83">
        <v>2966</v>
      </c>
      <c r="AI138" s="37">
        <f t="shared" si="46"/>
        <v>-25</v>
      </c>
    </row>
    <row r="139" spans="1:35" s="83" customFormat="1">
      <c r="A139" s="1"/>
      <c r="B139" s="20"/>
      <c r="C139" s="30"/>
    </row>
    <row r="140" spans="1:35" s="83" customFormat="1">
      <c r="A140" s="75"/>
      <c r="B140" s="67"/>
      <c r="C140" s="68" t="s">
        <v>498</v>
      </c>
      <c r="D140" s="66"/>
      <c r="E140" s="80"/>
      <c r="F140" s="68" t="s">
        <v>621</v>
      </c>
      <c r="G140" s="68" t="s">
        <v>620</v>
      </c>
      <c r="H140" s="44" t="s">
        <v>622</v>
      </c>
      <c r="I140" s="44" t="s">
        <v>616</v>
      </c>
      <c r="J140" s="66" t="s">
        <v>5</v>
      </c>
      <c r="K140" s="66" t="s">
        <v>6</v>
      </c>
      <c r="L140" s="66" t="s">
        <v>7</v>
      </c>
      <c r="M140" s="66" t="s">
        <v>617</v>
      </c>
      <c r="N140" s="101" t="s">
        <v>9</v>
      </c>
      <c r="O140" s="101" t="s">
        <v>618</v>
      </c>
    </row>
    <row r="141" spans="1:35" s="83" customFormat="1">
      <c r="A141" s="14"/>
      <c r="B141" s="11"/>
      <c r="C141" s="27" t="s">
        <v>627</v>
      </c>
      <c r="D141" s="1"/>
      <c r="E141" s="27"/>
      <c r="F141" s="48">
        <v>1124</v>
      </c>
      <c r="G141" s="48">
        <v>250</v>
      </c>
      <c r="H141" s="102">
        <v>4.4960000000000004</v>
      </c>
      <c r="I141" s="102">
        <v>4.54</v>
      </c>
      <c r="J141" s="48">
        <v>7</v>
      </c>
      <c r="K141" s="48">
        <v>34</v>
      </c>
      <c r="L141" s="48">
        <v>17</v>
      </c>
      <c r="M141" s="48">
        <v>21</v>
      </c>
      <c r="N141" s="48">
        <v>18</v>
      </c>
      <c r="O141" s="49">
        <v>2</v>
      </c>
    </row>
    <row r="142" spans="1:35" s="83" customFormat="1">
      <c r="A142" s="14"/>
      <c r="B142" s="11"/>
      <c r="C142" s="27" t="s">
        <v>628</v>
      </c>
      <c r="D142" s="1"/>
      <c r="E142" s="27"/>
      <c r="F142" s="48">
        <v>646</v>
      </c>
      <c r="G142" s="48">
        <v>67</v>
      </c>
      <c r="H142" s="102">
        <v>9.6417910447761201</v>
      </c>
      <c r="I142" s="102">
        <v>3.9000000000000004</v>
      </c>
      <c r="J142" s="48">
        <v>1</v>
      </c>
      <c r="K142" s="48">
        <v>0</v>
      </c>
      <c r="L142" s="48">
        <v>6</v>
      </c>
      <c r="M142" s="48">
        <v>5</v>
      </c>
      <c r="N142" s="48">
        <v>5</v>
      </c>
      <c r="O142" s="49">
        <v>0</v>
      </c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</row>
    <row r="143" spans="1:35" s="83" customFormat="1">
      <c r="A143" s="14"/>
      <c r="B143" s="11"/>
      <c r="C143" s="27" t="s">
        <v>629</v>
      </c>
      <c r="D143" s="1"/>
      <c r="E143" s="30"/>
      <c r="F143" s="48">
        <v>17</v>
      </c>
      <c r="G143" s="48">
        <v>12</v>
      </c>
      <c r="H143" s="102">
        <v>1.4166666666666667</v>
      </c>
      <c r="I143" s="102">
        <v>5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9">
        <v>0</v>
      </c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</row>
    <row r="144" spans="1:35" s="83" customFormat="1">
      <c r="A144" s="14"/>
      <c r="B144" s="11"/>
      <c r="C144" s="27" t="s">
        <v>630</v>
      </c>
      <c r="D144" s="1"/>
      <c r="E144" s="27"/>
      <c r="F144" s="48">
        <v>1491</v>
      </c>
      <c r="G144" s="48">
        <v>185</v>
      </c>
      <c r="H144" s="102">
        <v>8.0594594594594593</v>
      </c>
      <c r="I144" s="102">
        <v>4.2727272727272725</v>
      </c>
      <c r="J144" s="48">
        <v>12</v>
      </c>
      <c r="K144" s="48">
        <v>2</v>
      </c>
      <c r="L144" s="48">
        <v>2</v>
      </c>
      <c r="M144" s="48">
        <v>9</v>
      </c>
      <c r="N144" s="48">
        <v>5</v>
      </c>
      <c r="O144" s="49">
        <v>1</v>
      </c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</row>
    <row r="145" spans="1:35" s="83" customFormat="1">
      <c r="A145" s="13"/>
      <c r="B145" s="65" t="s">
        <v>490</v>
      </c>
      <c r="C145" s="29"/>
      <c r="D145" s="12"/>
      <c r="E145" s="29"/>
      <c r="F145" s="50">
        <v>3278</v>
      </c>
      <c r="G145" s="50">
        <v>514</v>
      </c>
      <c r="H145" s="103">
        <v>6.3774319066147864</v>
      </c>
      <c r="I145" s="103">
        <v>4.338709677419355</v>
      </c>
      <c r="J145" s="50">
        <v>20</v>
      </c>
      <c r="K145" s="50">
        <v>36</v>
      </c>
      <c r="L145" s="50">
        <v>25</v>
      </c>
      <c r="M145" s="50">
        <v>35</v>
      </c>
      <c r="N145" s="50">
        <v>28</v>
      </c>
      <c r="O145" s="52">
        <v>3</v>
      </c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</row>
    <row r="146" spans="1:35" s="83" customFormat="1">
      <c r="A146" s="14"/>
      <c r="B146" s="79"/>
      <c r="C146" s="27" t="s">
        <v>631</v>
      </c>
      <c r="D146" s="1"/>
      <c r="E146" s="30"/>
      <c r="F146" s="48">
        <v>1118</v>
      </c>
      <c r="G146" s="48">
        <v>275</v>
      </c>
      <c r="H146" s="102">
        <v>4.0654545454545454</v>
      </c>
      <c r="I146" s="102">
        <v>4.4937500000000004</v>
      </c>
      <c r="J146" s="48">
        <v>16</v>
      </c>
      <c r="K146" s="48">
        <v>1</v>
      </c>
      <c r="L146" s="48">
        <v>13</v>
      </c>
      <c r="M146" s="48">
        <v>41</v>
      </c>
      <c r="N146" s="48">
        <v>9</v>
      </c>
      <c r="O146" s="49">
        <v>0</v>
      </c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</row>
    <row r="147" spans="1:35">
      <c r="A147" s="14"/>
      <c r="B147" s="11"/>
      <c r="C147" s="27" t="s">
        <v>632</v>
      </c>
      <c r="D147" s="1"/>
      <c r="E147" s="83"/>
      <c r="F147" s="98">
        <v>212</v>
      </c>
      <c r="G147" s="98">
        <v>62</v>
      </c>
      <c r="H147" s="104">
        <v>3.4193548387096775</v>
      </c>
      <c r="I147" s="104">
        <v>3.8499999999999996</v>
      </c>
      <c r="J147" s="98">
        <v>12</v>
      </c>
      <c r="K147" s="98">
        <v>2</v>
      </c>
      <c r="L147" s="98">
        <v>3</v>
      </c>
      <c r="M147" s="98">
        <v>20</v>
      </c>
      <c r="N147" s="98">
        <v>1</v>
      </c>
      <c r="O147" s="99">
        <v>0</v>
      </c>
    </row>
    <row r="148" spans="1:35">
      <c r="A148" s="14"/>
      <c r="B148" s="11"/>
      <c r="C148" s="27" t="s">
        <v>633</v>
      </c>
      <c r="D148" s="1"/>
      <c r="E148" s="83"/>
      <c r="F148" s="98">
        <v>5258</v>
      </c>
      <c r="G148" s="98">
        <v>1175</v>
      </c>
      <c r="H148" s="104">
        <v>4.4748936170212765</v>
      </c>
      <c r="I148" s="104">
        <v>4.0250000000000004</v>
      </c>
      <c r="J148" s="98">
        <v>69</v>
      </c>
      <c r="K148" s="98">
        <v>28</v>
      </c>
      <c r="L148" s="98">
        <v>33</v>
      </c>
      <c r="M148" s="98">
        <v>99</v>
      </c>
      <c r="N148" s="98">
        <v>14</v>
      </c>
      <c r="O148" s="99">
        <v>0</v>
      </c>
    </row>
    <row r="149" spans="1:35">
      <c r="A149" s="14"/>
      <c r="B149" s="11"/>
      <c r="C149" s="27" t="s">
        <v>634</v>
      </c>
      <c r="D149" s="1"/>
      <c r="E149" s="83"/>
      <c r="F149" s="98">
        <v>2456</v>
      </c>
      <c r="G149" s="98">
        <v>473</v>
      </c>
      <c r="H149" s="104">
        <v>5.1923890063424949</v>
      </c>
      <c r="I149" s="104">
        <v>4.0777777777777775</v>
      </c>
      <c r="J149" s="98">
        <v>44</v>
      </c>
      <c r="K149" s="98">
        <v>11</v>
      </c>
      <c r="L149" s="98">
        <v>19</v>
      </c>
      <c r="M149" s="98">
        <v>102</v>
      </c>
      <c r="N149" s="98">
        <v>28</v>
      </c>
      <c r="O149" s="99">
        <v>1</v>
      </c>
    </row>
    <row r="150" spans="1:35">
      <c r="A150" s="14"/>
      <c r="B150" s="11"/>
      <c r="C150" s="27" t="s">
        <v>635</v>
      </c>
      <c r="D150" s="1"/>
      <c r="E150" s="83"/>
      <c r="F150" s="98">
        <v>532</v>
      </c>
      <c r="G150" s="98">
        <v>109</v>
      </c>
      <c r="H150" s="104">
        <v>4.8807339449541285</v>
      </c>
      <c r="I150" s="104">
        <v>4.2666666666666666</v>
      </c>
      <c r="J150" s="98">
        <v>4</v>
      </c>
      <c r="K150" s="98">
        <v>0</v>
      </c>
      <c r="L150" s="98">
        <v>13</v>
      </c>
      <c r="M150" s="98">
        <v>10</v>
      </c>
      <c r="N150" s="98">
        <v>1</v>
      </c>
      <c r="O150" s="99">
        <v>0</v>
      </c>
    </row>
    <row r="151" spans="1:35">
      <c r="A151" s="13"/>
      <c r="B151" s="65" t="s">
        <v>495</v>
      </c>
      <c r="C151" s="29"/>
      <c r="D151" s="12"/>
      <c r="E151" s="82"/>
      <c r="F151" s="88">
        <v>9576</v>
      </c>
      <c r="G151" s="88">
        <v>2094</v>
      </c>
      <c r="H151" s="103">
        <v>4.5730659025787963</v>
      </c>
      <c r="I151" s="106">
        <v>4.2571428571428571</v>
      </c>
      <c r="J151" s="88">
        <v>145</v>
      </c>
      <c r="K151" s="88">
        <v>42</v>
      </c>
      <c r="L151" s="88">
        <v>81</v>
      </c>
      <c r="M151" s="88">
        <v>272</v>
      </c>
      <c r="N151" s="88">
        <v>53</v>
      </c>
      <c r="O151" s="96">
        <v>1</v>
      </c>
    </row>
    <row r="152" spans="1:35">
      <c r="A152" s="14"/>
      <c r="B152" s="79"/>
      <c r="C152" s="27" t="s">
        <v>636</v>
      </c>
      <c r="D152" s="1"/>
      <c r="E152" s="83"/>
      <c r="F152" s="98">
        <v>485</v>
      </c>
      <c r="G152" s="98">
        <v>72</v>
      </c>
      <c r="H152" s="104">
        <v>6.7361111111111107</v>
      </c>
      <c r="I152" s="104">
        <v>4.2333333333333334</v>
      </c>
      <c r="J152" s="98">
        <v>2</v>
      </c>
      <c r="K152" s="98">
        <v>0</v>
      </c>
      <c r="L152" s="98">
        <v>6</v>
      </c>
      <c r="M152" s="98">
        <v>0</v>
      </c>
      <c r="N152" s="98">
        <v>0</v>
      </c>
      <c r="O152" s="99">
        <v>0</v>
      </c>
    </row>
    <row r="153" spans="1:35">
      <c r="A153" s="14"/>
      <c r="B153" s="11"/>
      <c r="C153" s="27" t="s">
        <v>614</v>
      </c>
      <c r="D153" s="1"/>
      <c r="E153" s="83"/>
      <c r="F153" s="98">
        <v>1375</v>
      </c>
      <c r="G153" s="98">
        <v>261</v>
      </c>
      <c r="H153" s="104">
        <v>5.2681992337164747</v>
      </c>
      <c r="I153" s="104">
        <v>4.0374999999999996</v>
      </c>
      <c r="J153" s="98">
        <v>12</v>
      </c>
      <c r="K153" s="98">
        <v>5</v>
      </c>
      <c r="L153" s="98">
        <v>7</v>
      </c>
      <c r="M153" s="98">
        <v>0</v>
      </c>
      <c r="N153" s="98">
        <v>3</v>
      </c>
      <c r="O153" s="99">
        <v>0</v>
      </c>
    </row>
    <row r="154" spans="1:35">
      <c r="A154" s="13"/>
      <c r="B154" s="65" t="s">
        <v>496</v>
      </c>
      <c r="C154" s="29"/>
      <c r="D154" s="12"/>
      <c r="E154" s="82"/>
      <c r="F154" s="88">
        <v>1860</v>
      </c>
      <c r="G154" s="88">
        <v>333</v>
      </c>
      <c r="H154" s="103">
        <v>5.5855855855855854</v>
      </c>
      <c r="I154" s="106">
        <v>4.1214285714285719</v>
      </c>
      <c r="J154" s="88">
        <v>14</v>
      </c>
      <c r="K154" s="88">
        <v>5</v>
      </c>
      <c r="L154" s="88">
        <v>13</v>
      </c>
      <c r="M154" s="88">
        <v>0</v>
      </c>
      <c r="N154" s="88">
        <v>3</v>
      </c>
      <c r="O154" s="96">
        <v>0</v>
      </c>
    </row>
    <row r="155" spans="1:35">
      <c r="A155" s="14"/>
      <c r="B155" s="11"/>
      <c r="C155" s="27"/>
      <c r="D155" s="1"/>
      <c r="E155" s="83"/>
      <c r="F155" s="83"/>
      <c r="G155" s="83"/>
      <c r="H155" s="105"/>
      <c r="I155" s="105"/>
      <c r="J155" s="83"/>
      <c r="K155" s="83"/>
      <c r="L155" s="83"/>
      <c r="M155" s="83"/>
      <c r="N155" s="83"/>
      <c r="O155" s="100"/>
    </row>
    <row r="156" spans="1:35">
      <c r="A156" s="13"/>
      <c r="B156" s="65" t="s">
        <v>478</v>
      </c>
      <c r="C156" s="29" t="s">
        <v>499</v>
      </c>
      <c r="D156" s="12"/>
      <c r="E156" s="82"/>
      <c r="F156" s="88">
        <v>14714</v>
      </c>
      <c r="G156" s="88">
        <v>2941</v>
      </c>
      <c r="H156" s="103">
        <v>5.0030601836110167</v>
      </c>
      <c r="I156" s="106">
        <v>4.2390937019969277</v>
      </c>
      <c r="J156" s="88">
        <v>179</v>
      </c>
      <c r="K156" s="88">
        <v>83</v>
      </c>
      <c r="L156" s="88">
        <v>119</v>
      </c>
      <c r="M156" s="88">
        <v>307</v>
      </c>
      <c r="N156" s="88">
        <v>84</v>
      </c>
      <c r="O156" s="96">
        <v>4</v>
      </c>
    </row>
    <row r="158" spans="1:35">
      <c r="A158" s="75" t="s">
        <v>647</v>
      </c>
      <c r="B158" s="67"/>
      <c r="C158" s="68" t="s">
        <v>498</v>
      </c>
      <c r="D158" s="66"/>
      <c r="E158" s="80"/>
      <c r="F158" s="68"/>
      <c r="G158" s="68" t="s">
        <v>620</v>
      </c>
      <c r="H158" s="44" t="s">
        <v>622</v>
      </c>
      <c r="I158" s="44" t="s">
        <v>616</v>
      </c>
      <c r="J158" s="66" t="s">
        <v>5</v>
      </c>
      <c r="K158" s="66" t="s">
        <v>6</v>
      </c>
      <c r="L158" s="66" t="s">
        <v>7</v>
      </c>
      <c r="M158" s="66" t="s">
        <v>617</v>
      </c>
      <c r="N158" s="101" t="s">
        <v>9</v>
      </c>
      <c r="O158" s="101" t="s">
        <v>618</v>
      </c>
    </row>
    <row r="159" spans="1:35">
      <c r="A159" s="14"/>
      <c r="B159" s="11"/>
      <c r="C159" s="27" t="s">
        <v>627</v>
      </c>
      <c r="D159" s="1"/>
      <c r="E159" s="27"/>
      <c r="F159" s="48"/>
      <c r="G159" s="48">
        <v>250</v>
      </c>
      <c r="H159" s="102">
        <v>4.4960000000000004</v>
      </c>
      <c r="I159" s="102">
        <v>4.54</v>
      </c>
      <c r="J159" s="48">
        <f>J141/$G141%</f>
        <v>2.8</v>
      </c>
      <c r="K159" s="48">
        <f t="shared" ref="K159:O159" si="55">K141/$G141%</f>
        <v>13.6</v>
      </c>
      <c r="L159" s="48">
        <f t="shared" si="55"/>
        <v>6.8</v>
      </c>
      <c r="M159" s="48">
        <f t="shared" si="55"/>
        <v>8.4</v>
      </c>
      <c r="N159" s="48">
        <f t="shared" si="55"/>
        <v>7.2</v>
      </c>
      <c r="O159" s="49">
        <f t="shared" si="55"/>
        <v>0.8</v>
      </c>
    </row>
    <row r="160" spans="1:35">
      <c r="A160" s="14"/>
      <c r="B160" s="11"/>
      <c r="C160" s="27" t="s">
        <v>628</v>
      </c>
      <c r="D160" s="1"/>
      <c r="E160" s="27"/>
      <c r="F160" s="48"/>
      <c r="G160" s="48">
        <v>67</v>
      </c>
      <c r="H160" s="102">
        <v>9.6417910447761201</v>
      </c>
      <c r="I160" s="102">
        <v>3.9000000000000004</v>
      </c>
      <c r="J160" s="48">
        <f t="shared" ref="J160:O160" si="56">J142/$G142%</f>
        <v>1.4925373134328357</v>
      </c>
      <c r="K160" s="48">
        <f t="shared" si="56"/>
        <v>0</v>
      </c>
      <c r="L160" s="48">
        <f t="shared" si="56"/>
        <v>8.9552238805970141</v>
      </c>
      <c r="M160" s="48">
        <f t="shared" si="56"/>
        <v>7.4626865671641784</v>
      </c>
      <c r="N160" s="48">
        <f t="shared" si="56"/>
        <v>7.4626865671641784</v>
      </c>
      <c r="O160" s="49">
        <f t="shared" si="56"/>
        <v>0</v>
      </c>
    </row>
    <row r="161" spans="1:15">
      <c r="A161" s="14"/>
      <c r="B161" s="11"/>
      <c r="C161" s="27" t="s">
        <v>629</v>
      </c>
      <c r="D161" s="1"/>
      <c r="E161" s="30"/>
      <c r="F161" s="48"/>
      <c r="G161" s="48">
        <v>12</v>
      </c>
      <c r="H161" s="102">
        <v>1.4166666666666667</v>
      </c>
      <c r="I161" s="102">
        <v>5</v>
      </c>
      <c r="J161" s="48">
        <f t="shared" ref="J161:O161" si="57">J143/$G143%</f>
        <v>0</v>
      </c>
      <c r="K161" s="48">
        <f t="shared" si="57"/>
        <v>0</v>
      </c>
      <c r="L161" s="48">
        <f t="shared" si="57"/>
        <v>0</v>
      </c>
      <c r="M161" s="48">
        <f t="shared" si="57"/>
        <v>0</v>
      </c>
      <c r="N161" s="48">
        <f t="shared" si="57"/>
        <v>0</v>
      </c>
      <c r="O161" s="49">
        <f t="shared" si="57"/>
        <v>0</v>
      </c>
    </row>
    <row r="162" spans="1:15">
      <c r="A162" s="14"/>
      <c r="B162" s="11"/>
      <c r="C162" s="27" t="s">
        <v>630</v>
      </c>
      <c r="D162" s="1"/>
      <c r="E162" s="27"/>
      <c r="F162" s="48"/>
      <c r="G162" s="48">
        <v>185</v>
      </c>
      <c r="H162" s="102">
        <v>8.0594594594594593</v>
      </c>
      <c r="I162" s="102">
        <v>4.2727272727272725</v>
      </c>
      <c r="J162" s="48">
        <f t="shared" ref="J162:O162" si="58">J144/$G144%</f>
        <v>6.486486486486486</v>
      </c>
      <c r="K162" s="48">
        <f t="shared" si="58"/>
        <v>1.0810810810810809</v>
      </c>
      <c r="L162" s="48">
        <f t="shared" si="58"/>
        <v>1.0810810810810809</v>
      </c>
      <c r="M162" s="48">
        <f t="shared" si="58"/>
        <v>4.8648648648648649</v>
      </c>
      <c r="N162" s="48">
        <f t="shared" si="58"/>
        <v>2.7027027027027026</v>
      </c>
      <c r="O162" s="49">
        <f t="shared" si="58"/>
        <v>0.54054054054054046</v>
      </c>
    </row>
    <row r="163" spans="1:15">
      <c r="A163" s="13"/>
      <c r="B163" s="65" t="s">
        <v>490</v>
      </c>
      <c r="C163" s="29"/>
      <c r="D163" s="12"/>
      <c r="E163" s="29"/>
      <c r="F163" s="50"/>
      <c r="G163" s="50">
        <v>514</v>
      </c>
      <c r="H163" s="103">
        <v>6.3774319066147864</v>
      </c>
      <c r="I163" s="103">
        <v>4.338709677419355</v>
      </c>
      <c r="J163" s="50">
        <f t="shared" ref="J163:O163" si="59">J145/$G145%</f>
        <v>3.8910505836575879</v>
      </c>
      <c r="K163" s="50">
        <f t="shared" si="59"/>
        <v>7.0038910505836585</v>
      </c>
      <c r="L163" s="50">
        <f t="shared" si="59"/>
        <v>4.8638132295719849</v>
      </c>
      <c r="M163" s="50">
        <f t="shared" si="59"/>
        <v>6.8093385214007789</v>
      </c>
      <c r="N163" s="50">
        <f t="shared" si="59"/>
        <v>5.4474708171206228</v>
      </c>
      <c r="O163" s="52">
        <f t="shared" si="59"/>
        <v>0.58365758754863817</v>
      </c>
    </row>
    <row r="164" spans="1:15">
      <c r="A164" s="14"/>
      <c r="B164" s="79"/>
      <c r="C164" s="27" t="s">
        <v>631</v>
      </c>
      <c r="D164" s="1"/>
      <c r="E164" s="30"/>
      <c r="F164" s="48"/>
      <c r="G164" s="48">
        <v>275</v>
      </c>
      <c r="H164" s="102">
        <v>4.0654545454545454</v>
      </c>
      <c r="I164" s="102">
        <v>4.4937500000000004</v>
      </c>
      <c r="J164" s="48">
        <f t="shared" ref="J164:O164" si="60">J146/$G146%</f>
        <v>5.8181818181818183</v>
      </c>
      <c r="K164" s="48">
        <f t="shared" si="60"/>
        <v>0.36363636363636365</v>
      </c>
      <c r="L164" s="48">
        <f t="shared" si="60"/>
        <v>4.7272727272727275</v>
      </c>
      <c r="M164" s="48">
        <f t="shared" si="60"/>
        <v>14.909090909090908</v>
      </c>
      <c r="N164" s="48">
        <f t="shared" si="60"/>
        <v>3.2727272727272729</v>
      </c>
      <c r="O164" s="49">
        <f t="shared" si="60"/>
        <v>0</v>
      </c>
    </row>
    <row r="165" spans="1:15">
      <c r="A165" s="14"/>
      <c r="B165" s="11"/>
      <c r="C165" s="27" t="s">
        <v>632</v>
      </c>
      <c r="D165" s="1"/>
      <c r="E165" s="83"/>
      <c r="F165" s="98"/>
      <c r="G165" s="98">
        <v>62</v>
      </c>
      <c r="H165" s="104">
        <v>3.4193548387096775</v>
      </c>
      <c r="I165" s="104">
        <v>3.8499999999999996</v>
      </c>
      <c r="J165" s="98">
        <f t="shared" ref="J165:O165" si="61">J147/$G147%</f>
        <v>19.35483870967742</v>
      </c>
      <c r="K165" s="98">
        <f t="shared" si="61"/>
        <v>3.2258064516129035</v>
      </c>
      <c r="L165" s="98">
        <f t="shared" si="61"/>
        <v>4.838709677419355</v>
      </c>
      <c r="M165" s="98">
        <f t="shared" si="61"/>
        <v>32.258064516129032</v>
      </c>
      <c r="N165" s="98">
        <f t="shared" si="61"/>
        <v>1.6129032258064517</v>
      </c>
      <c r="O165" s="99">
        <f t="shared" si="61"/>
        <v>0</v>
      </c>
    </row>
    <row r="166" spans="1:15">
      <c r="A166" s="14"/>
      <c r="B166" s="11"/>
      <c r="C166" s="27" t="s">
        <v>633</v>
      </c>
      <c r="D166" s="1"/>
      <c r="E166" s="83"/>
      <c r="F166" s="98"/>
      <c r="G166" s="98">
        <v>1175</v>
      </c>
      <c r="H166" s="104">
        <v>4.4748936170212765</v>
      </c>
      <c r="I166" s="104">
        <v>4.0250000000000004</v>
      </c>
      <c r="J166" s="98">
        <f t="shared" ref="J166:O166" si="62">J148/$G148%</f>
        <v>5.8723404255319149</v>
      </c>
      <c r="K166" s="98">
        <f t="shared" si="62"/>
        <v>2.3829787234042552</v>
      </c>
      <c r="L166" s="98">
        <f t="shared" si="62"/>
        <v>2.8085106382978724</v>
      </c>
      <c r="M166" s="98">
        <f t="shared" si="62"/>
        <v>8.4255319148936163</v>
      </c>
      <c r="N166" s="98">
        <f t="shared" si="62"/>
        <v>1.1914893617021276</v>
      </c>
      <c r="O166" s="99">
        <f t="shared" si="62"/>
        <v>0</v>
      </c>
    </row>
    <row r="167" spans="1:15">
      <c r="A167" s="14"/>
      <c r="B167" s="11"/>
      <c r="C167" s="27" t="s">
        <v>634</v>
      </c>
      <c r="D167" s="1"/>
      <c r="E167" s="83"/>
      <c r="F167" s="98"/>
      <c r="G167" s="98">
        <v>473</v>
      </c>
      <c r="H167" s="104">
        <v>5.1923890063424949</v>
      </c>
      <c r="I167" s="104">
        <v>4.0777777777777775</v>
      </c>
      <c r="J167" s="98">
        <f t="shared" ref="J167:O167" si="63">J149/$G149%</f>
        <v>9.3023255813953476</v>
      </c>
      <c r="K167" s="98">
        <f t="shared" si="63"/>
        <v>2.3255813953488369</v>
      </c>
      <c r="L167" s="98">
        <f t="shared" si="63"/>
        <v>4.0169133192388999</v>
      </c>
      <c r="M167" s="98">
        <f t="shared" si="63"/>
        <v>21.564482029598306</v>
      </c>
      <c r="N167" s="98">
        <f t="shared" si="63"/>
        <v>5.9196617336152215</v>
      </c>
      <c r="O167" s="99">
        <f t="shared" si="63"/>
        <v>0.21141649048625791</v>
      </c>
    </row>
    <row r="168" spans="1:15">
      <c r="A168" s="14"/>
      <c r="B168" s="11"/>
      <c r="C168" s="27" t="s">
        <v>635</v>
      </c>
      <c r="D168" s="1"/>
      <c r="E168" s="83"/>
      <c r="F168" s="98"/>
      <c r="G168" s="98">
        <v>109</v>
      </c>
      <c r="H168" s="104">
        <v>4.8807339449541285</v>
      </c>
      <c r="I168" s="104">
        <v>4.2666666666666666</v>
      </c>
      <c r="J168" s="98">
        <f t="shared" ref="J168:O168" si="64">J150/$G150%</f>
        <v>3.6697247706422016</v>
      </c>
      <c r="K168" s="98">
        <f t="shared" si="64"/>
        <v>0</v>
      </c>
      <c r="L168" s="98">
        <f t="shared" si="64"/>
        <v>11.926605504587155</v>
      </c>
      <c r="M168" s="98">
        <f t="shared" si="64"/>
        <v>9.1743119266055047</v>
      </c>
      <c r="N168" s="98">
        <f t="shared" si="64"/>
        <v>0.9174311926605504</v>
      </c>
      <c r="O168" s="99">
        <f t="shared" si="64"/>
        <v>0</v>
      </c>
    </row>
    <row r="169" spans="1:15">
      <c r="A169" s="13"/>
      <c r="B169" s="65" t="s">
        <v>495</v>
      </c>
      <c r="C169" s="29"/>
      <c r="D169" s="12"/>
      <c r="E169" s="82"/>
      <c r="F169" s="88"/>
      <c r="G169" s="88">
        <v>2094</v>
      </c>
      <c r="H169" s="103">
        <v>4.5730659025787963</v>
      </c>
      <c r="I169" s="106">
        <v>4.2571428571428571</v>
      </c>
      <c r="J169" s="88">
        <f t="shared" ref="J169:O169" si="65">J151/$G151%</f>
        <v>6.9245463228271245</v>
      </c>
      <c r="K169" s="88">
        <f t="shared" si="65"/>
        <v>2.005730659025788</v>
      </c>
      <c r="L169" s="88">
        <f t="shared" si="65"/>
        <v>3.8681948424068766</v>
      </c>
      <c r="M169" s="88">
        <f t="shared" si="65"/>
        <v>12.989493791786055</v>
      </c>
      <c r="N169" s="88">
        <f t="shared" si="65"/>
        <v>2.5310410697230181</v>
      </c>
      <c r="O169" s="96">
        <f t="shared" si="65"/>
        <v>4.775549188156638E-2</v>
      </c>
    </row>
    <row r="170" spans="1:15">
      <c r="A170" s="14"/>
      <c r="B170" s="79"/>
      <c r="C170" s="27" t="s">
        <v>636</v>
      </c>
      <c r="D170" s="1"/>
      <c r="E170" s="83"/>
      <c r="F170" s="98"/>
      <c r="G170" s="98">
        <v>72</v>
      </c>
      <c r="H170" s="104">
        <v>6.7361111111111107</v>
      </c>
      <c r="I170" s="104">
        <v>4.2333333333333334</v>
      </c>
      <c r="J170" s="98">
        <f t="shared" ref="J170:O170" si="66">J152/$G152%</f>
        <v>2.7777777777777777</v>
      </c>
      <c r="K170" s="98">
        <f t="shared" si="66"/>
        <v>0</v>
      </c>
      <c r="L170" s="98">
        <f t="shared" si="66"/>
        <v>8.3333333333333339</v>
      </c>
      <c r="M170" s="98">
        <f t="shared" si="66"/>
        <v>0</v>
      </c>
      <c r="N170" s="98">
        <f t="shared" si="66"/>
        <v>0</v>
      </c>
      <c r="O170" s="99">
        <f t="shared" si="66"/>
        <v>0</v>
      </c>
    </row>
    <row r="171" spans="1:15">
      <c r="A171" s="14"/>
      <c r="B171" s="11"/>
      <c r="C171" s="27" t="s">
        <v>614</v>
      </c>
      <c r="D171" s="1"/>
      <c r="E171" s="83"/>
      <c r="F171" s="98"/>
      <c r="G171" s="98">
        <v>261</v>
      </c>
      <c r="H171" s="104">
        <v>5.2681992337164747</v>
      </c>
      <c r="I171" s="104">
        <v>4.0374999999999996</v>
      </c>
      <c r="J171" s="98">
        <f t="shared" ref="J171:O171" si="67">J153/$G153%</f>
        <v>4.597701149425288</v>
      </c>
      <c r="K171" s="98">
        <f t="shared" si="67"/>
        <v>1.9157088122605366</v>
      </c>
      <c r="L171" s="98">
        <f t="shared" si="67"/>
        <v>2.6819923371647509</v>
      </c>
      <c r="M171" s="98">
        <f t="shared" si="67"/>
        <v>0</v>
      </c>
      <c r="N171" s="98">
        <f t="shared" si="67"/>
        <v>1.149425287356322</v>
      </c>
      <c r="O171" s="99">
        <f t="shared" si="67"/>
        <v>0</v>
      </c>
    </row>
    <row r="172" spans="1:15">
      <c r="A172" s="13"/>
      <c r="B172" s="65" t="s">
        <v>496</v>
      </c>
      <c r="C172" s="29"/>
      <c r="D172" s="12"/>
      <c r="E172" s="82"/>
      <c r="F172" s="88"/>
      <c r="G172" s="88">
        <v>333</v>
      </c>
      <c r="H172" s="103">
        <v>5.5855855855855854</v>
      </c>
      <c r="I172" s="106">
        <v>4.1214285714285719</v>
      </c>
      <c r="J172" s="88">
        <f t="shared" ref="J172:O172" si="68">J154/$G154%</f>
        <v>4.2042042042042045</v>
      </c>
      <c r="K172" s="88">
        <f t="shared" si="68"/>
        <v>1.5015015015015014</v>
      </c>
      <c r="L172" s="88">
        <f t="shared" si="68"/>
        <v>3.9039039039039038</v>
      </c>
      <c r="M172" s="88">
        <f t="shared" si="68"/>
        <v>0</v>
      </c>
      <c r="N172" s="88">
        <f t="shared" si="68"/>
        <v>0.90090090090090091</v>
      </c>
      <c r="O172" s="96">
        <f t="shared" si="68"/>
        <v>0</v>
      </c>
    </row>
    <row r="173" spans="1:15">
      <c r="A173" s="14"/>
      <c r="B173" s="11"/>
      <c r="C173" s="27"/>
      <c r="D173" s="1"/>
      <c r="E173" s="83"/>
      <c r="F173" s="83"/>
      <c r="G173" s="83"/>
      <c r="H173" s="105"/>
      <c r="I173" s="105"/>
      <c r="J173" s="83"/>
      <c r="K173" s="83"/>
      <c r="L173" s="83"/>
      <c r="M173" s="83"/>
      <c r="N173" s="83"/>
      <c r="O173" s="100"/>
    </row>
    <row r="174" spans="1:15">
      <c r="A174" s="13"/>
      <c r="B174" s="65" t="s">
        <v>478</v>
      </c>
      <c r="C174" s="29" t="s">
        <v>499</v>
      </c>
      <c r="D174" s="12"/>
      <c r="E174" s="82"/>
      <c r="F174" s="88"/>
      <c r="G174" s="88">
        <v>2941</v>
      </c>
      <c r="H174" s="103">
        <v>5.0030601836110167</v>
      </c>
      <c r="I174" s="106">
        <v>4.2390937019969277</v>
      </c>
      <c r="J174" s="88">
        <f t="shared" ref="J174:O174" si="69">J156/$G156%</f>
        <v>6.0863651819109146</v>
      </c>
      <c r="K174" s="88">
        <f t="shared" si="69"/>
        <v>2.8221693301598094</v>
      </c>
      <c r="L174" s="88">
        <f t="shared" si="69"/>
        <v>4.0462427745664744</v>
      </c>
      <c r="M174" s="88">
        <f t="shared" si="69"/>
        <v>10.438626317579054</v>
      </c>
      <c r="N174" s="88">
        <f t="shared" si="69"/>
        <v>2.8561713702822171</v>
      </c>
      <c r="O174" s="96">
        <f t="shared" si="69"/>
        <v>0.13600816048962938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L163"/>
  <sheetViews>
    <sheetView workbookViewId="0">
      <pane ySplit="1" topLeftCell="A140" activePane="bottomLeft" state="frozen"/>
      <selection pane="bottomLeft" activeCell="A145" sqref="A145:XFD146"/>
    </sheetView>
  </sheetViews>
  <sheetFormatPr defaultRowHeight="15"/>
  <cols>
    <col min="3" max="3" width="12.28515625" customWidth="1"/>
    <col min="6" max="11" width="6" customWidth="1"/>
  </cols>
  <sheetData>
    <row r="1" spans="1:12">
      <c r="A1" t="s">
        <v>674</v>
      </c>
      <c r="B1" s="31" t="s">
        <v>648</v>
      </c>
      <c r="C1" s="31"/>
      <c r="D1" s="16" t="s">
        <v>649</v>
      </c>
      <c r="E1" s="25" t="s">
        <v>3</v>
      </c>
      <c r="F1" s="28" t="s">
        <v>11</v>
      </c>
      <c r="G1" s="28" t="s">
        <v>619</v>
      </c>
      <c r="H1" s="21" t="s">
        <v>616</v>
      </c>
      <c r="I1" s="21" t="s">
        <v>5</v>
      </c>
      <c r="J1" s="21" t="s">
        <v>6</v>
      </c>
      <c r="K1" s="21" t="s">
        <v>7</v>
      </c>
      <c r="L1" s="23" t="s">
        <v>13</v>
      </c>
    </row>
    <row r="2" spans="1:12">
      <c r="A2">
        <v>15</v>
      </c>
      <c r="B2">
        <v>2029</v>
      </c>
      <c r="C2" t="s">
        <v>664</v>
      </c>
      <c r="D2" t="s">
        <v>17</v>
      </c>
      <c r="E2" t="s">
        <v>77</v>
      </c>
      <c r="F2">
        <v>1</v>
      </c>
      <c r="G2">
        <v>18</v>
      </c>
      <c r="H2">
        <v>4</v>
      </c>
      <c r="I2" s="81">
        <v>1</v>
      </c>
      <c r="L2" t="s">
        <v>329</v>
      </c>
    </row>
    <row r="3" spans="1:12">
      <c r="A3">
        <v>18</v>
      </c>
      <c r="B3">
        <v>2045</v>
      </c>
      <c r="C3" t="s">
        <v>664</v>
      </c>
      <c r="D3" t="s">
        <v>17</v>
      </c>
      <c r="E3" t="s">
        <v>79</v>
      </c>
      <c r="F3">
        <v>1</v>
      </c>
      <c r="G3">
        <v>11</v>
      </c>
      <c r="H3">
        <v>4</v>
      </c>
      <c r="I3" s="81">
        <v>1</v>
      </c>
    </row>
    <row r="4" spans="1:12">
      <c r="A4">
        <v>19</v>
      </c>
      <c r="B4">
        <v>2045</v>
      </c>
      <c r="C4" t="s">
        <v>664</v>
      </c>
      <c r="D4" t="s">
        <v>17</v>
      </c>
      <c r="E4" t="s">
        <v>78</v>
      </c>
      <c r="F4">
        <v>1</v>
      </c>
      <c r="G4">
        <v>14</v>
      </c>
      <c r="H4">
        <v>5</v>
      </c>
      <c r="I4" s="81">
        <v>1</v>
      </c>
    </row>
    <row r="5" spans="1:12">
      <c r="A5">
        <v>22</v>
      </c>
      <c r="B5">
        <v>3007</v>
      </c>
      <c r="C5" t="s">
        <v>664</v>
      </c>
      <c r="D5" t="s">
        <v>17</v>
      </c>
      <c r="E5" t="s">
        <v>52</v>
      </c>
      <c r="F5">
        <v>1</v>
      </c>
      <c r="G5">
        <v>247</v>
      </c>
      <c r="H5">
        <v>5</v>
      </c>
      <c r="I5" s="81">
        <v>1</v>
      </c>
      <c r="K5">
        <v>1</v>
      </c>
      <c r="L5" t="s">
        <v>33</v>
      </c>
    </row>
    <row r="6" spans="1:12">
      <c r="A6">
        <v>23</v>
      </c>
      <c r="B6">
        <v>3008</v>
      </c>
      <c r="C6" t="s">
        <v>664</v>
      </c>
      <c r="D6" t="s">
        <v>17</v>
      </c>
      <c r="E6" t="s">
        <v>66</v>
      </c>
      <c r="F6">
        <v>1</v>
      </c>
      <c r="G6">
        <v>44</v>
      </c>
      <c r="H6">
        <v>5</v>
      </c>
      <c r="I6" s="81">
        <v>1</v>
      </c>
      <c r="L6" t="s">
        <v>67</v>
      </c>
    </row>
    <row r="7" spans="1:12">
      <c r="A7">
        <v>14</v>
      </c>
      <c r="B7">
        <v>2028</v>
      </c>
      <c r="C7" t="s">
        <v>663</v>
      </c>
      <c r="D7" t="s">
        <v>17</v>
      </c>
      <c r="E7" t="s">
        <v>58</v>
      </c>
      <c r="F7">
        <v>1</v>
      </c>
      <c r="G7">
        <v>47</v>
      </c>
      <c r="H7">
        <v>4</v>
      </c>
      <c r="I7" s="81">
        <v>1</v>
      </c>
    </row>
    <row r="8" spans="1:12">
      <c r="A8">
        <v>20</v>
      </c>
      <c r="B8">
        <v>3002</v>
      </c>
      <c r="C8" t="s">
        <v>665</v>
      </c>
      <c r="D8" t="s">
        <v>17</v>
      </c>
      <c r="E8" t="s">
        <v>151</v>
      </c>
      <c r="F8">
        <v>1</v>
      </c>
      <c r="G8">
        <v>18</v>
      </c>
      <c r="H8">
        <v>5</v>
      </c>
      <c r="I8" s="81">
        <v>1</v>
      </c>
    </row>
    <row r="9" spans="1:12">
      <c r="A9">
        <v>21</v>
      </c>
      <c r="B9">
        <v>3002</v>
      </c>
      <c r="C9" t="s">
        <v>665</v>
      </c>
      <c r="D9" t="s">
        <v>17</v>
      </c>
      <c r="E9" t="s">
        <v>150</v>
      </c>
      <c r="F9">
        <v>1</v>
      </c>
      <c r="G9">
        <v>36</v>
      </c>
      <c r="H9">
        <v>5</v>
      </c>
      <c r="I9" s="81">
        <v>1</v>
      </c>
    </row>
    <row r="10" spans="1:12">
      <c r="A10">
        <v>7</v>
      </c>
      <c r="B10">
        <v>2002</v>
      </c>
      <c r="C10" t="s">
        <v>662</v>
      </c>
      <c r="D10" t="s">
        <v>17</v>
      </c>
      <c r="E10" t="s">
        <v>164</v>
      </c>
      <c r="F10">
        <v>1</v>
      </c>
      <c r="G10">
        <v>46</v>
      </c>
      <c r="H10">
        <v>4</v>
      </c>
      <c r="I10" s="81">
        <v>1</v>
      </c>
      <c r="L10" t="s">
        <v>254</v>
      </c>
    </row>
    <row r="11" spans="1:12">
      <c r="A11">
        <v>8</v>
      </c>
      <c r="B11">
        <v>2003</v>
      </c>
      <c r="C11" t="s">
        <v>662</v>
      </c>
      <c r="D11" t="s">
        <v>193</v>
      </c>
      <c r="E11" t="s">
        <v>77</v>
      </c>
      <c r="F11">
        <v>1</v>
      </c>
      <c r="G11">
        <v>65</v>
      </c>
      <c r="H11">
        <v>5</v>
      </c>
      <c r="I11" s="81">
        <v>1</v>
      </c>
      <c r="L11" t="s">
        <v>210</v>
      </c>
    </row>
    <row r="12" spans="1:12">
      <c r="A12">
        <v>9</v>
      </c>
      <c r="B12">
        <v>2003</v>
      </c>
      <c r="C12" t="s">
        <v>662</v>
      </c>
      <c r="D12" t="s">
        <v>207</v>
      </c>
      <c r="E12" t="s">
        <v>244</v>
      </c>
      <c r="F12">
        <v>1</v>
      </c>
      <c r="G12">
        <v>37</v>
      </c>
      <c r="H12">
        <v>3</v>
      </c>
      <c r="I12" s="81">
        <v>1</v>
      </c>
      <c r="L12" t="s">
        <v>208</v>
      </c>
    </row>
    <row r="13" spans="1:12">
      <c r="A13">
        <v>10</v>
      </c>
      <c r="B13">
        <v>2008</v>
      </c>
      <c r="C13" t="s">
        <v>662</v>
      </c>
      <c r="D13" t="s">
        <v>351</v>
      </c>
      <c r="E13" t="s">
        <v>69</v>
      </c>
      <c r="F13">
        <v>1</v>
      </c>
      <c r="G13">
        <v>14</v>
      </c>
      <c r="H13">
        <v>4</v>
      </c>
      <c r="I13" s="81">
        <v>1</v>
      </c>
    </row>
    <row r="14" spans="1:12">
      <c r="A14">
        <v>1</v>
      </c>
      <c r="B14">
        <v>1000</v>
      </c>
      <c r="C14" t="s">
        <v>660</v>
      </c>
      <c r="D14" t="s">
        <v>17</v>
      </c>
      <c r="E14" t="s">
        <v>69</v>
      </c>
      <c r="F14">
        <v>1</v>
      </c>
      <c r="G14">
        <v>43</v>
      </c>
      <c r="H14">
        <v>3</v>
      </c>
      <c r="I14" s="81">
        <v>1</v>
      </c>
      <c r="L14" t="s">
        <v>261</v>
      </c>
    </row>
    <row r="15" spans="1:12">
      <c r="A15">
        <v>2</v>
      </c>
      <c r="B15">
        <v>1000</v>
      </c>
      <c r="C15" t="s">
        <v>660</v>
      </c>
      <c r="D15" t="s">
        <v>17</v>
      </c>
      <c r="E15" t="s">
        <v>69</v>
      </c>
      <c r="F15">
        <v>1</v>
      </c>
      <c r="G15">
        <v>24</v>
      </c>
      <c r="H15">
        <v>5</v>
      </c>
      <c r="I15" s="81">
        <v>1</v>
      </c>
      <c r="L15" t="s">
        <v>262</v>
      </c>
    </row>
    <row r="16" spans="1:12">
      <c r="A16">
        <v>3</v>
      </c>
      <c r="B16">
        <v>1000</v>
      </c>
      <c r="C16" t="s">
        <v>660</v>
      </c>
      <c r="D16" t="s">
        <v>17</v>
      </c>
      <c r="E16" t="s">
        <v>58</v>
      </c>
      <c r="F16">
        <v>1</v>
      </c>
      <c r="G16">
        <v>56</v>
      </c>
      <c r="H16">
        <v>4</v>
      </c>
      <c r="I16" s="81">
        <v>1</v>
      </c>
      <c r="L16" t="s">
        <v>260</v>
      </c>
    </row>
    <row r="17" spans="1:12">
      <c r="A17">
        <v>4</v>
      </c>
      <c r="B17" t="s">
        <v>14</v>
      </c>
      <c r="C17" t="s">
        <v>10</v>
      </c>
      <c r="D17" t="s">
        <v>17</v>
      </c>
      <c r="E17" t="s">
        <v>19</v>
      </c>
      <c r="F17">
        <v>1</v>
      </c>
      <c r="G17">
        <v>53</v>
      </c>
      <c r="H17">
        <v>5</v>
      </c>
      <c r="I17" s="81">
        <v>1</v>
      </c>
    </row>
    <row r="18" spans="1:12">
      <c r="A18">
        <v>5</v>
      </c>
      <c r="B18" t="s">
        <v>14</v>
      </c>
      <c r="C18" t="s">
        <v>10</v>
      </c>
      <c r="D18" t="s">
        <v>17</v>
      </c>
      <c r="E18" t="s">
        <v>18</v>
      </c>
      <c r="F18">
        <v>1</v>
      </c>
      <c r="G18">
        <v>12</v>
      </c>
      <c r="H18">
        <v>4</v>
      </c>
      <c r="I18" s="81">
        <v>1</v>
      </c>
    </row>
    <row r="19" spans="1:12">
      <c r="A19">
        <v>6</v>
      </c>
      <c r="B19">
        <v>1020</v>
      </c>
      <c r="C19" t="s">
        <v>661</v>
      </c>
      <c r="D19" t="s">
        <v>17</v>
      </c>
      <c r="E19" t="s">
        <v>69</v>
      </c>
      <c r="F19">
        <v>1</v>
      </c>
      <c r="G19">
        <v>44</v>
      </c>
      <c r="H19">
        <v>3</v>
      </c>
      <c r="I19" s="81">
        <v>1</v>
      </c>
      <c r="K19">
        <v>1</v>
      </c>
      <c r="L19" t="s">
        <v>249</v>
      </c>
    </row>
    <row r="20" spans="1:12">
      <c r="A20">
        <v>11</v>
      </c>
      <c r="B20">
        <v>2019</v>
      </c>
      <c r="C20" t="s">
        <v>10</v>
      </c>
      <c r="D20" t="s">
        <v>17</v>
      </c>
      <c r="E20" t="s">
        <v>69</v>
      </c>
      <c r="F20">
        <v>1</v>
      </c>
      <c r="G20">
        <v>68</v>
      </c>
      <c r="H20">
        <v>4</v>
      </c>
      <c r="I20" s="81">
        <v>1</v>
      </c>
      <c r="K20">
        <v>1</v>
      </c>
      <c r="L20" t="s">
        <v>303</v>
      </c>
    </row>
    <row r="21" spans="1:12">
      <c r="A21">
        <v>12</v>
      </c>
      <c r="B21">
        <v>2019</v>
      </c>
      <c r="C21" t="s">
        <v>10</v>
      </c>
      <c r="D21" t="s">
        <v>17</v>
      </c>
      <c r="E21" t="s">
        <v>22</v>
      </c>
      <c r="F21">
        <v>1</v>
      </c>
      <c r="G21">
        <v>34</v>
      </c>
      <c r="H21">
        <v>3</v>
      </c>
      <c r="I21" s="81">
        <v>1</v>
      </c>
      <c r="L21" t="s">
        <v>304</v>
      </c>
    </row>
    <row r="22" spans="1:12">
      <c r="A22">
        <v>13</v>
      </c>
      <c r="B22">
        <v>2021</v>
      </c>
      <c r="C22" t="s">
        <v>10</v>
      </c>
      <c r="D22" t="s">
        <v>17</v>
      </c>
      <c r="E22" t="s">
        <v>217</v>
      </c>
      <c r="F22">
        <v>1</v>
      </c>
      <c r="G22">
        <v>9</v>
      </c>
      <c r="H22">
        <v>4</v>
      </c>
      <c r="I22" s="81">
        <v>1</v>
      </c>
      <c r="L22" t="s">
        <v>340</v>
      </c>
    </row>
    <row r="23" spans="1:12">
      <c r="A23">
        <v>16</v>
      </c>
      <c r="B23">
        <v>2036</v>
      </c>
      <c r="C23" t="s">
        <v>10</v>
      </c>
      <c r="D23" t="s">
        <v>17</v>
      </c>
      <c r="E23" t="s">
        <v>69</v>
      </c>
      <c r="F23">
        <v>1</v>
      </c>
      <c r="G23">
        <v>31</v>
      </c>
      <c r="H23">
        <v>5</v>
      </c>
      <c r="I23" s="81">
        <v>1</v>
      </c>
      <c r="K23">
        <v>1</v>
      </c>
      <c r="L23" t="s">
        <v>321</v>
      </c>
    </row>
    <row r="24" spans="1:12">
      <c r="A24">
        <v>17</v>
      </c>
      <c r="B24">
        <v>2042</v>
      </c>
      <c r="C24" t="s">
        <v>10</v>
      </c>
      <c r="D24" t="s">
        <v>17</v>
      </c>
      <c r="E24" t="s">
        <v>78</v>
      </c>
      <c r="F24">
        <v>1</v>
      </c>
      <c r="G24">
        <v>12</v>
      </c>
      <c r="H24">
        <v>5</v>
      </c>
      <c r="I24" s="81">
        <v>1</v>
      </c>
      <c r="L24" t="s">
        <v>332</v>
      </c>
    </row>
    <row r="25" spans="1:12">
      <c r="A25">
        <v>24</v>
      </c>
      <c r="I25" s="81"/>
    </row>
    <row r="26" spans="1:12">
      <c r="A26">
        <v>25</v>
      </c>
      <c r="B26" t="s">
        <v>89</v>
      </c>
      <c r="C26" t="s">
        <v>666</v>
      </c>
      <c r="D26" t="s">
        <v>17</v>
      </c>
      <c r="E26" t="s">
        <v>79</v>
      </c>
      <c r="F26">
        <v>2</v>
      </c>
      <c r="G26">
        <v>31</v>
      </c>
      <c r="H26">
        <v>3</v>
      </c>
      <c r="J26" s="81">
        <v>2</v>
      </c>
    </row>
    <row r="27" spans="1:12">
      <c r="A27">
        <v>26</v>
      </c>
      <c r="B27">
        <v>2009</v>
      </c>
      <c r="C27" t="s">
        <v>667</v>
      </c>
      <c r="D27" t="s">
        <v>17</v>
      </c>
      <c r="E27" t="s">
        <v>178</v>
      </c>
      <c r="F27">
        <v>1</v>
      </c>
      <c r="G27">
        <v>57</v>
      </c>
      <c r="H27">
        <v>4</v>
      </c>
      <c r="I27" t="s">
        <v>179</v>
      </c>
      <c r="J27" s="81">
        <v>1</v>
      </c>
      <c r="K27">
        <v>1</v>
      </c>
      <c r="L27" t="s">
        <v>180</v>
      </c>
    </row>
    <row r="28" spans="1:12">
      <c r="A28">
        <v>27</v>
      </c>
      <c r="B28">
        <v>2068</v>
      </c>
      <c r="C28" t="s">
        <v>667</v>
      </c>
      <c r="D28" t="s">
        <v>65</v>
      </c>
      <c r="E28" t="s">
        <v>18</v>
      </c>
      <c r="F28">
        <v>1</v>
      </c>
      <c r="G28">
        <v>18</v>
      </c>
      <c r="H28">
        <v>4</v>
      </c>
      <c r="J28" s="81">
        <v>1</v>
      </c>
      <c r="K28">
        <v>1</v>
      </c>
    </row>
    <row r="29" spans="1:12">
      <c r="A29">
        <v>28</v>
      </c>
    </row>
    <row r="30" spans="1:12">
      <c r="A30">
        <v>37</v>
      </c>
      <c r="B30">
        <v>2027</v>
      </c>
      <c r="C30" t="s">
        <v>668</v>
      </c>
      <c r="D30" t="s">
        <v>17</v>
      </c>
      <c r="E30" t="s">
        <v>159</v>
      </c>
      <c r="F30">
        <v>1</v>
      </c>
      <c r="G30">
        <v>9</v>
      </c>
      <c r="H30">
        <v>4</v>
      </c>
      <c r="K30" s="81">
        <v>1</v>
      </c>
      <c r="L30" t="s">
        <v>160</v>
      </c>
    </row>
    <row r="31" spans="1:12">
      <c r="A31">
        <v>41</v>
      </c>
      <c r="B31">
        <v>3007</v>
      </c>
      <c r="C31" t="s">
        <v>668</v>
      </c>
      <c r="D31" t="s">
        <v>17</v>
      </c>
      <c r="E31" t="s">
        <v>36</v>
      </c>
      <c r="F31">
        <v>1</v>
      </c>
      <c r="G31">
        <v>44</v>
      </c>
      <c r="H31">
        <v>4</v>
      </c>
      <c r="K31" s="81">
        <v>1</v>
      </c>
    </row>
    <row r="32" spans="1:12">
      <c r="A32">
        <v>42</v>
      </c>
      <c r="B32">
        <v>3007</v>
      </c>
      <c r="C32" t="s">
        <v>668</v>
      </c>
      <c r="D32" t="s">
        <v>17</v>
      </c>
      <c r="E32" t="s">
        <v>52</v>
      </c>
      <c r="F32">
        <v>1</v>
      </c>
      <c r="G32">
        <v>247</v>
      </c>
      <c r="H32">
        <v>5</v>
      </c>
      <c r="I32">
        <v>1</v>
      </c>
      <c r="K32" s="81">
        <v>1</v>
      </c>
      <c r="L32" t="s">
        <v>33</v>
      </c>
    </row>
    <row r="33" spans="1:12">
      <c r="A33">
        <v>31</v>
      </c>
      <c r="B33">
        <v>2002</v>
      </c>
      <c r="C33" t="s">
        <v>667</v>
      </c>
      <c r="D33" t="s">
        <v>17</v>
      </c>
      <c r="E33" t="s">
        <v>255</v>
      </c>
      <c r="F33">
        <v>1</v>
      </c>
      <c r="G33">
        <v>23</v>
      </c>
      <c r="H33">
        <v>3</v>
      </c>
      <c r="K33" s="81">
        <v>1</v>
      </c>
    </row>
    <row r="34" spans="1:12">
      <c r="A34">
        <v>32</v>
      </c>
      <c r="B34">
        <v>2003</v>
      </c>
      <c r="C34" t="s">
        <v>667</v>
      </c>
      <c r="D34" t="s">
        <v>212</v>
      </c>
      <c r="E34" t="s">
        <v>69</v>
      </c>
      <c r="F34">
        <v>1</v>
      </c>
      <c r="G34">
        <v>20</v>
      </c>
      <c r="H34">
        <v>4</v>
      </c>
      <c r="K34" s="81">
        <v>1</v>
      </c>
      <c r="L34" t="s">
        <v>194</v>
      </c>
    </row>
    <row r="35" spans="1:12">
      <c r="A35">
        <v>33</v>
      </c>
      <c r="B35">
        <v>2009</v>
      </c>
      <c r="C35" t="s">
        <v>667</v>
      </c>
      <c r="D35" t="s">
        <v>17</v>
      </c>
      <c r="E35" t="s">
        <v>178</v>
      </c>
      <c r="F35">
        <v>1</v>
      </c>
      <c r="G35">
        <v>57</v>
      </c>
      <c r="H35">
        <v>4</v>
      </c>
      <c r="I35" t="s">
        <v>179</v>
      </c>
      <c r="J35">
        <v>1</v>
      </c>
      <c r="K35" s="81">
        <v>1</v>
      </c>
      <c r="L35" t="s">
        <v>180</v>
      </c>
    </row>
    <row r="36" spans="1:12">
      <c r="A36">
        <v>34</v>
      </c>
      <c r="B36">
        <v>2009</v>
      </c>
      <c r="C36" t="s">
        <v>667</v>
      </c>
      <c r="D36" t="s">
        <v>17</v>
      </c>
      <c r="E36" t="s">
        <v>47</v>
      </c>
      <c r="F36">
        <v>1</v>
      </c>
      <c r="G36">
        <v>20</v>
      </c>
      <c r="H36">
        <v>4</v>
      </c>
      <c r="K36" s="81">
        <v>1</v>
      </c>
      <c r="L36" t="s">
        <v>183</v>
      </c>
    </row>
    <row r="37" spans="1:12">
      <c r="A37">
        <v>29</v>
      </c>
      <c r="B37" t="s">
        <v>162</v>
      </c>
      <c r="C37" t="s">
        <v>666</v>
      </c>
      <c r="D37" t="s">
        <v>142</v>
      </c>
      <c r="E37" t="s">
        <v>166</v>
      </c>
      <c r="F37">
        <v>1</v>
      </c>
      <c r="G37">
        <v>15</v>
      </c>
      <c r="H37">
        <v>5</v>
      </c>
      <c r="K37" s="81">
        <v>1</v>
      </c>
    </row>
    <row r="38" spans="1:12">
      <c r="A38">
        <v>30</v>
      </c>
      <c r="B38">
        <v>1020</v>
      </c>
      <c r="C38" t="s">
        <v>661</v>
      </c>
      <c r="D38" t="s">
        <v>17</v>
      </c>
      <c r="E38" t="s">
        <v>69</v>
      </c>
      <c r="F38">
        <v>1</v>
      </c>
      <c r="G38">
        <v>44</v>
      </c>
      <c r="H38">
        <v>3</v>
      </c>
      <c r="I38">
        <v>1</v>
      </c>
      <c r="K38" s="81">
        <v>1</v>
      </c>
      <c r="L38" t="s">
        <v>249</v>
      </c>
    </row>
    <row r="39" spans="1:12">
      <c r="A39">
        <v>35</v>
      </c>
      <c r="B39">
        <v>2018</v>
      </c>
      <c r="C39" t="s">
        <v>10</v>
      </c>
      <c r="D39" t="s">
        <v>17</v>
      </c>
      <c r="E39" t="s">
        <v>223</v>
      </c>
      <c r="F39">
        <v>2</v>
      </c>
      <c r="G39">
        <v>21</v>
      </c>
      <c r="H39">
        <v>4</v>
      </c>
      <c r="K39" s="81">
        <v>1</v>
      </c>
    </row>
    <row r="40" spans="1:12">
      <c r="A40">
        <v>36</v>
      </c>
      <c r="B40">
        <v>2019</v>
      </c>
      <c r="C40" t="s">
        <v>10</v>
      </c>
      <c r="D40" t="s">
        <v>17</v>
      </c>
      <c r="E40" t="s">
        <v>69</v>
      </c>
      <c r="F40">
        <v>1</v>
      </c>
      <c r="G40">
        <v>68</v>
      </c>
      <c r="H40">
        <v>4</v>
      </c>
      <c r="I40">
        <v>1</v>
      </c>
      <c r="K40" s="81">
        <v>1</v>
      </c>
      <c r="L40" t="s">
        <v>303</v>
      </c>
    </row>
    <row r="41" spans="1:12">
      <c r="A41">
        <v>38</v>
      </c>
      <c r="B41">
        <v>2036</v>
      </c>
      <c r="C41" t="s">
        <v>10</v>
      </c>
      <c r="D41" t="s">
        <v>17</v>
      </c>
      <c r="E41" t="s">
        <v>69</v>
      </c>
      <c r="F41">
        <v>1</v>
      </c>
      <c r="G41">
        <v>31</v>
      </c>
      <c r="H41">
        <v>5</v>
      </c>
      <c r="I41">
        <v>1</v>
      </c>
      <c r="K41" s="81">
        <v>1</v>
      </c>
      <c r="L41" t="s">
        <v>321</v>
      </c>
    </row>
    <row r="42" spans="1:12">
      <c r="A42">
        <v>39</v>
      </c>
      <c r="B42">
        <v>2042</v>
      </c>
      <c r="C42" t="s">
        <v>10</v>
      </c>
      <c r="D42" t="s">
        <v>17</v>
      </c>
      <c r="E42" t="s">
        <v>77</v>
      </c>
      <c r="F42">
        <v>1</v>
      </c>
      <c r="G42">
        <v>27</v>
      </c>
      <c r="H42">
        <v>5</v>
      </c>
      <c r="K42" s="81">
        <v>1</v>
      </c>
      <c r="L42" t="s">
        <v>33</v>
      </c>
    </row>
    <row r="43" spans="1:12">
      <c r="A43">
        <v>40</v>
      </c>
      <c r="B43">
        <v>2068</v>
      </c>
      <c r="C43" t="s">
        <v>10</v>
      </c>
      <c r="D43" t="s">
        <v>65</v>
      </c>
      <c r="E43" t="s">
        <v>18</v>
      </c>
      <c r="F43">
        <v>1</v>
      </c>
      <c r="G43">
        <v>18</v>
      </c>
      <c r="H43">
        <v>4</v>
      </c>
      <c r="J43">
        <v>1</v>
      </c>
      <c r="K43" s="81">
        <v>1</v>
      </c>
    </row>
    <row r="44" spans="1:12">
      <c r="A44">
        <v>43</v>
      </c>
    </row>
    <row r="45" spans="1:12">
      <c r="A45">
        <v>61</v>
      </c>
      <c r="B45">
        <v>2012</v>
      </c>
      <c r="C45" t="s">
        <v>669</v>
      </c>
      <c r="D45" t="s">
        <v>29</v>
      </c>
      <c r="E45" t="s">
        <v>58</v>
      </c>
      <c r="F45">
        <v>1</v>
      </c>
      <c r="G45">
        <v>4</v>
      </c>
      <c r="H45">
        <v>5</v>
      </c>
      <c r="I45" s="81">
        <v>1</v>
      </c>
    </row>
    <row r="46" spans="1:12">
      <c r="A46">
        <v>62</v>
      </c>
      <c r="B46">
        <v>2012</v>
      </c>
      <c r="C46" t="s">
        <v>669</v>
      </c>
      <c r="D46" t="s">
        <v>29</v>
      </c>
      <c r="E46" t="s">
        <v>59</v>
      </c>
      <c r="F46">
        <v>3</v>
      </c>
      <c r="G46">
        <v>7</v>
      </c>
      <c r="H46">
        <v>5</v>
      </c>
      <c r="I46" s="81">
        <v>4</v>
      </c>
      <c r="L46" t="s">
        <v>60</v>
      </c>
    </row>
    <row r="47" spans="1:12">
      <c r="A47">
        <v>48</v>
      </c>
      <c r="B47">
        <v>2002</v>
      </c>
      <c r="C47" t="s">
        <v>667</v>
      </c>
      <c r="D47" t="s">
        <v>29</v>
      </c>
      <c r="E47" t="s">
        <v>66</v>
      </c>
      <c r="F47">
        <v>1</v>
      </c>
      <c r="G47">
        <v>28</v>
      </c>
      <c r="H47">
        <v>5</v>
      </c>
      <c r="I47" s="81">
        <v>1</v>
      </c>
      <c r="K47">
        <v>1</v>
      </c>
    </row>
    <row r="48" spans="1:12">
      <c r="A48">
        <v>49</v>
      </c>
      <c r="B48">
        <v>2002</v>
      </c>
      <c r="C48" t="s">
        <v>667</v>
      </c>
      <c r="D48" t="s">
        <v>29</v>
      </c>
      <c r="E48" t="s">
        <v>69</v>
      </c>
      <c r="F48">
        <v>1</v>
      </c>
      <c r="G48">
        <v>9</v>
      </c>
      <c r="H48">
        <v>5</v>
      </c>
      <c r="I48" s="81">
        <v>1</v>
      </c>
      <c r="K48">
        <v>1</v>
      </c>
    </row>
    <row r="49" spans="1:12">
      <c r="A49">
        <v>50</v>
      </c>
      <c r="B49">
        <v>2002</v>
      </c>
      <c r="C49" t="s">
        <v>667</v>
      </c>
      <c r="D49" t="s">
        <v>29</v>
      </c>
      <c r="E49" t="s">
        <v>73</v>
      </c>
      <c r="F49">
        <v>1</v>
      </c>
      <c r="G49">
        <v>12</v>
      </c>
      <c r="H49">
        <v>4</v>
      </c>
      <c r="I49" s="81">
        <v>1</v>
      </c>
      <c r="L49" t="s">
        <v>74</v>
      </c>
    </row>
    <row r="50" spans="1:12">
      <c r="A50">
        <v>51</v>
      </c>
      <c r="B50">
        <v>2003</v>
      </c>
      <c r="C50" t="s">
        <v>667</v>
      </c>
      <c r="D50" t="s">
        <v>29</v>
      </c>
      <c r="E50" t="s">
        <v>91</v>
      </c>
      <c r="F50">
        <v>3</v>
      </c>
      <c r="G50">
        <v>23</v>
      </c>
      <c r="H50">
        <v>4</v>
      </c>
      <c r="I50" s="81">
        <v>1</v>
      </c>
      <c r="L50" t="s">
        <v>209</v>
      </c>
    </row>
    <row r="51" spans="1:12">
      <c r="A51">
        <v>52</v>
      </c>
      <c r="B51">
        <v>2003</v>
      </c>
      <c r="C51" t="s">
        <v>667</v>
      </c>
      <c r="D51" t="s">
        <v>29</v>
      </c>
      <c r="E51" t="s">
        <v>71</v>
      </c>
      <c r="F51">
        <v>3</v>
      </c>
      <c r="G51">
        <v>26</v>
      </c>
      <c r="H51">
        <v>4</v>
      </c>
      <c r="I51" s="81">
        <v>1</v>
      </c>
      <c r="L51" t="s">
        <v>211</v>
      </c>
    </row>
    <row r="52" spans="1:12">
      <c r="A52">
        <v>53</v>
      </c>
      <c r="B52">
        <v>2003</v>
      </c>
      <c r="C52" t="s">
        <v>667</v>
      </c>
      <c r="D52" t="s">
        <v>29</v>
      </c>
      <c r="E52" t="s">
        <v>187</v>
      </c>
      <c r="F52">
        <v>1</v>
      </c>
      <c r="G52">
        <v>8</v>
      </c>
      <c r="H52">
        <v>5</v>
      </c>
      <c r="I52" s="81">
        <v>1</v>
      </c>
      <c r="L52" t="s">
        <v>188</v>
      </c>
    </row>
    <row r="53" spans="1:12">
      <c r="A53">
        <v>54</v>
      </c>
      <c r="B53">
        <v>2003</v>
      </c>
      <c r="C53" t="s">
        <v>667</v>
      </c>
      <c r="D53" t="s">
        <v>29</v>
      </c>
      <c r="E53" t="s">
        <v>19</v>
      </c>
      <c r="F53">
        <v>1</v>
      </c>
      <c r="G53">
        <v>6</v>
      </c>
      <c r="H53">
        <v>3</v>
      </c>
      <c r="I53" s="81">
        <v>1</v>
      </c>
      <c r="K53">
        <v>1</v>
      </c>
      <c r="L53" t="s">
        <v>199</v>
      </c>
    </row>
    <row r="54" spans="1:12">
      <c r="A54">
        <v>55</v>
      </c>
      <c r="B54">
        <v>2003</v>
      </c>
      <c r="C54" t="s">
        <v>667</v>
      </c>
      <c r="D54" t="s">
        <v>29</v>
      </c>
      <c r="E54" t="s">
        <v>69</v>
      </c>
      <c r="F54">
        <v>1</v>
      </c>
      <c r="G54">
        <v>6</v>
      </c>
      <c r="H54">
        <v>4</v>
      </c>
      <c r="I54" s="81">
        <v>1</v>
      </c>
      <c r="L54" t="s">
        <v>204</v>
      </c>
    </row>
    <row r="55" spans="1:12">
      <c r="A55">
        <v>56</v>
      </c>
      <c r="B55">
        <v>2003</v>
      </c>
      <c r="C55" t="s">
        <v>667</v>
      </c>
      <c r="D55" t="s">
        <v>29</v>
      </c>
      <c r="E55" t="s">
        <v>58</v>
      </c>
      <c r="F55">
        <v>1</v>
      </c>
      <c r="G55">
        <v>14</v>
      </c>
      <c r="H55">
        <v>4</v>
      </c>
      <c r="I55" s="81">
        <v>1</v>
      </c>
      <c r="L55" t="s">
        <v>205</v>
      </c>
    </row>
    <row r="56" spans="1:12">
      <c r="A56">
        <v>57</v>
      </c>
      <c r="B56">
        <v>2003</v>
      </c>
      <c r="C56" t="s">
        <v>667</v>
      </c>
      <c r="D56" t="s">
        <v>29</v>
      </c>
      <c r="E56" t="s">
        <v>22</v>
      </c>
      <c r="F56">
        <v>1</v>
      </c>
      <c r="G56">
        <v>54</v>
      </c>
      <c r="H56">
        <v>5</v>
      </c>
      <c r="I56" s="81">
        <v>1</v>
      </c>
      <c r="L56" t="s">
        <v>186</v>
      </c>
    </row>
    <row r="57" spans="1:12">
      <c r="A57">
        <v>58</v>
      </c>
      <c r="B57">
        <v>2005</v>
      </c>
      <c r="C57" t="s">
        <v>667</v>
      </c>
      <c r="D57" t="s">
        <v>29</v>
      </c>
      <c r="E57" t="s">
        <v>22</v>
      </c>
      <c r="F57">
        <v>2</v>
      </c>
      <c r="G57">
        <v>12</v>
      </c>
      <c r="H57">
        <v>3</v>
      </c>
      <c r="I57" s="81">
        <v>1</v>
      </c>
    </row>
    <row r="58" spans="1:12">
      <c r="A58">
        <v>59</v>
      </c>
      <c r="B58">
        <v>2006</v>
      </c>
      <c r="C58" t="s">
        <v>667</v>
      </c>
      <c r="D58" t="s">
        <v>80</v>
      </c>
      <c r="E58" t="s">
        <v>30</v>
      </c>
      <c r="F58">
        <v>1</v>
      </c>
      <c r="G58">
        <v>36</v>
      </c>
      <c r="H58">
        <v>5</v>
      </c>
      <c r="I58" s="81">
        <v>1</v>
      </c>
      <c r="K58">
        <v>1</v>
      </c>
      <c r="L58" t="s">
        <v>109</v>
      </c>
    </row>
    <row r="59" spans="1:12">
      <c r="A59">
        <v>60</v>
      </c>
      <c r="B59">
        <v>2010</v>
      </c>
      <c r="C59" t="s">
        <v>667</v>
      </c>
      <c r="D59" t="s">
        <v>29</v>
      </c>
      <c r="E59" t="s">
        <v>52</v>
      </c>
      <c r="F59">
        <v>1</v>
      </c>
      <c r="G59">
        <v>31</v>
      </c>
      <c r="H59">
        <v>4</v>
      </c>
      <c r="I59" s="81">
        <v>1</v>
      </c>
      <c r="L59" t="s">
        <v>287</v>
      </c>
    </row>
    <row r="60" spans="1:12">
      <c r="A60">
        <v>44</v>
      </c>
      <c r="B60" t="s">
        <v>162</v>
      </c>
      <c r="C60" t="s">
        <v>666</v>
      </c>
      <c r="D60" t="s">
        <v>80</v>
      </c>
      <c r="E60" t="s">
        <v>167</v>
      </c>
      <c r="F60">
        <v>1</v>
      </c>
      <c r="G60">
        <v>1</v>
      </c>
      <c r="H60">
        <v>5</v>
      </c>
      <c r="I60" s="81">
        <v>1</v>
      </c>
    </row>
    <row r="61" spans="1:12">
      <c r="A61">
        <v>45</v>
      </c>
      <c r="B61">
        <v>1032</v>
      </c>
      <c r="C61" t="s">
        <v>10</v>
      </c>
      <c r="D61" t="s">
        <v>29</v>
      </c>
      <c r="E61" t="s">
        <v>85</v>
      </c>
      <c r="F61">
        <v>2</v>
      </c>
      <c r="G61">
        <v>12</v>
      </c>
      <c r="H61">
        <v>4</v>
      </c>
      <c r="I61" s="81">
        <v>1</v>
      </c>
      <c r="L61" t="s">
        <v>239</v>
      </c>
    </row>
    <row r="62" spans="1:12">
      <c r="A62">
        <v>47</v>
      </c>
      <c r="B62">
        <v>1053</v>
      </c>
      <c r="C62" t="s">
        <v>10</v>
      </c>
      <c r="D62" t="s">
        <v>29</v>
      </c>
      <c r="E62" t="s">
        <v>22</v>
      </c>
      <c r="F62">
        <v>1</v>
      </c>
      <c r="G62">
        <v>9</v>
      </c>
      <c r="H62">
        <v>3</v>
      </c>
      <c r="I62" s="81">
        <v>1</v>
      </c>
    </row>
    <row r="63" spans="1:12">
      <c r="A63">
        <v>46</v>
      </c>
      <c r="B63" t="s">
        <v>68</v>
      </c>
      <c r="C63" t="s">
        <v>10</v>
      </c>
      <c r="D63" t="s">
        <v>29</v>
      </c>
      <c r="E63" t="s">
        <v>69</v>
      </c>
      <c r="F63">
        <v>2</v>
      </c>
      <c r="G63">
        <v>18</v>
      </c>
      <c r="H63">
        <v>3</v>
      </c>
      <c r="I63" s="81">
        <v>1</v>
      </c>
    </row>
    <row r="64" spans="1:12">
      <c r="A64">
        <v>66</v>
      </c>
      <c r="B64">
        <v>2031</v>
      </c>
      <c r="C64" t="s">
        <v>670</v>
      </c>
      <c r="D64" t="s">
        <v>29</v>
      </c>
      <c r="E64" t="s">
        <v>71</v>
      </c>
      <c r="F64">
        <v>1</v>
      </c>
      <c r="G64">
        <v>14</v>
      </c>
      <c r="H64">
        <v>5</v>
      </c>
      <c r="I64" s="81">
        <v>1</v>
      </c>
    </row>
    <row r="65" spans="1:12">
      <c r="A65">
        <v>71</v>
      </c>
      <c r="B65">
        <v>2044</v>
      </c>
      <c r="C65" t="s">
        <v>670</v>
      </c>
      <c r="D65" t="s">
        <v>29</v>
      </c>
      <c r="E65" t="s">
        <v>58</v>
      </c>
      <c r="F65">
        <v>2</v>
      </c>
      <c r="G65">
        <v>16</v>
      </c>
      <c r="H65">
        <v>5</v>
      </c>
      <c r="I65" s="81">
        <v>2</v>
      </c>
      <c r="L65" t="s">
        <v>325</v>
      </c>
    </row>
    <row r="66" spans="1:12">
      <c r="A66">
        <v>72</v>
      </c>
      <c r="B66">
        <v>2045</v>
      </c>
      <c r="C66" t="s">
        <v>670</v>
      </c>
      <c r="D66" t="s">
        <v>29</v>
      </c>
      <c r="E66" t="s">
        <v>77</v>
      </c>
      <c r="F66">
        <v>1</v>
      </c>
      <c r="G66">
        <v>7</v>
      </c>
      <c r="H66">
        <v>5</v>
      </c>
      <c r="I66" s="81">
        <v>1</v>
      </c>
    </row>
    <row r="67" spans="1:12">
      <c r="A67">
        <v>63</v>
      </c>
      <c r="B67">
        <v>2018</v>
      </c>
      <c r="C67" t="s">
        <v>10</v>
      </c>
      <c r="D67" t="s">
        <v>29</v>
      </c>
      <c r="E67" t="s">
        <v>232</v>
      </c>
      <c r="F67">
        <v>3</v>
      </c>
      <c r="G67">
        <v>7</v>
      </c>
      <c r="H67">
        <v>5</v>
      </c>
      <c r="I67" s="81">
        <v>1</v>
      </c>
    </row>
    <row r="68" spans="1:12">
      <c r="A68">
        <v>64</v>
      </c>
      <c r="B68">
        <v>2018</v>
      </c>
      <c r="C68" t="s">
        <v>10</v>
      </c>
      <c r="D68" t="s">
        <v>29</v>
      </c>
      <c r="E68" t="s">
        <v>69</v>
      </c>
      <c r="F68">
        <v>1</v>
      </c>
      <c r="G68">
        <v>8</v>
      </c>
      <c r="H68">
        <v>5</v>
      </c>
      <c r="I68" s="81">
        <v>1</v>
      </c>
      <c r="L68" t="s">
        <v>300</v>
      </c>
    </row>
    <row r="69" spans="1:12">
      <c r="A69">
        <v>65</v>
      </c>
      <c r="B69">
        <v>2020</v>
      </c>
      <c r="C69" t="s">
        <v>10</v>
      </c>
      <c r="D69" t="s">
        <v>29</v>
      </c>
      <c r="E69" t="s">
        <v>77</v>
      </c>
      <c r="F69">
        <v>1</v>
      </c>
      <c r="G69">
        <v>23</v>
      </c>
      <c r="H69">
        <v>2</v>
      </c>
      <c r="I69" s="81">
        <v>1</v>
      </c>
      <c r="L69" t="s">
        <v>317</v>
      </c>
    </row>
    <row r="70" spans="1:12">
      <c r="A70">
        <v>67</v>
      </c>
      <c r="B70">
        <v>2035</v>
      </c>
      <c r="C70" t="s">
        <v>10</v>
      </c>
      <c r="D70" t="s">
        <v>29</v>
      </c>
      <c r="E70" t="s">
        <v>22</v>
      </c>
      <c r="F70">
        <v>1</v>
      </c>
      <c r="G70">
        <v>11</v>
      </c>
      <c r="H70">
        <v>5</v>
      </c>
      <c r="I70" s="81">
        <v>1</v>
      </c>
      <c r="L70" t="s">
        <v>346</v>
      </c>
    </row>
    <row r="71" spans="1:12">
      <c r="A71">
        <v>68</v>
      </c>
      <c r="B71">
        <v>2036</v>
      </c>
      <c r="C71" t="s">
        <v>10</v>
      </c>
      <c r="D71" t="s">
        <v>29</v>
      </c>
      <c r="E71" t="s">
        <v>71</v>
      </c>
      <c r="F71">
        <v>1</v>
      </c>
      <c r="G71">
        <v>12</v>
      </c>
      <c r="H71">
        <v>5</v>
      </c>
      <c r="I71" s="81">
        <v>1</v>
      </c>
      <c r="L71" t="s">
        <v>261</v>
      </c>
    </row>
    <row r="72" spans="1:12">
      <c r="A72">
        <v>69</v>
      </c>
      <c r="B72">
        <v>2036</v>
      </c>
      <c r="C72" t="s">
        <v>10</v>
      </c>
      <c r="D72" t="s">
        <v>29</v>
      </c>
      <c r="E72" t="s">
        <v>22</v>
      </c>
      <c r="F72">
        <v>1</v>
      </c>
      <c r="G72">
        <v>5</v>
      </c>
      <c r="H72">
        <v>5</v>
      </c>
      <c r="I72" s="81">
        <v>1</v>
      </c>
      <c r="K72">
        <v>1</v>
      </c>
      <c r="L72" t="s">
        <v>319</v>
      </c>
    </row>
    <row r="73" spans="1:12">
      <c r="A73">
        <v>70</v>
      </c>
      <c r="B73">
        <v>2042</v>
      </c>
      <c r="C73" t="s">
        <v>10</v>
      </c>
      <c r="D73" t="s">
        <v>29</v>
      </c>
      <c r="E73" t="s">
        <v>22</v>
      </c>
      <c r="F73">
        <v>1</v>
      </c>
      <c r="G73">
        <v>9</v>
      </c>
      <c r="H73">
        <v>5</v>
      </c>
      <c r="I73" s="81">
        <v>1</v>
      </c>
      <c r="K73">
        <v>1</v>
      </c>
    </row>
    <row r="74" spans="1:12">
      <c r="A74">
        <v>73</v>
      </c>
    </row>
    <row r="75" spans="1:12">
      <c r="A75">
        <v>74</v>
      </c>
      <c r="B75">
        <v>2006</v>
      </c>
      <c r="C75" t="s">
        <v>667</v>
      </c>
      <c r="D75" t="s">
        <v>80</v>
      </c>
      <c r="E75" t="s">
        <v>30</v>
      </c>
      <c r="F75">
        <v>2</v>
      </c>
      <c r="G75">
        <v>27</v>
      </c>
      <c r="H75">
        <v>4</v>
      </c>
      <c r="J75" s="81">
        <v>1</v>
      </c>
      <c r="L75" t="s">
        <v>111</v>
      </c>
    </row>
    <row r="76" spans="1:12">
      <c r="A76">
        <v>75</v>
      </c>
      <c r="B76">
        <v>2009</v>
      </c>
      <c r="C76" t="s">
        <v>667</v>
      </c>
      <c r="D76" t="s">
        <v>29</v>
      </c>
      <c r="E76" t="s">
        <v>181</v>
      </c>
      <c r="F76">
        <v>1</v>
      </c>
      <c r="G76">
        <v>12</v>
      </c>
      <c r="H76">
        <v>4</v>
      </c>
      <c r="J76" s="81">
        <v>1</v>
      </c>
      <c r="L76" t="s">
        <v>182</v>
      </c>
    </row>
    <row r="77" spans="1:12">
      <c r="A77">
        <v>76</v>
      </c>
      <c r="B77">
        <v>2015</v>
      </c>
      <c r="C77" t="s">
        <v>10</v>
      </c>
      <c r="D77" t="s">
        <v>29</v>
      </c>
      <c r="E77" t="s">
        <v>69</v>
      </c>
      <c r="F77">
        <v>1</v>
      </c>
      <c r="G77">
        <v>8</v>
      </c>
      <c r="H77">
        <v>5</v>
      </c>
      <c r="J77" s="81">
        <v>1</v>
      </c>
    </row>
    <row r="78" spans="1:12">
      <c r="A78">
        <v>77</v>
      </c>
      <c r="B78">
        <v>3002</v>
      </c>
      <c r="C78" t="s">
        <v>665</v>
      </c>
      <c r="D78" t="s">
        <v>29</v>
      </c>
      <c r="E78" t="s">
        <v>58</v>
      </c>
      <c r="F78">
        <v>1</v>
      </c>
      <c r="G78">
        <v>8</v>
      </c>
      <c r="H78">
        <v>5</v>
      </c>
      <c r="J78" s="81">
        <v>1</v>
      </c>
      <c r="K78">
        <v>1</v>
      </c>
    </row>
    <row r="79" spans="1:12">
      <c r="A79">
        <v>78</v>
      </c>
    </row>
    <row r="80" spans="1:12">
      <c r="A80">
        <v>90</v>
      </c>
      <c r="B80">
        <v>2017</v>
      </c>
      <c r="C80" t="s">
        <v>669</v>
      </c>
      <c r="D80" t="s">
        <v>29</v>
      </c>
      <c r="E80" t="s">
        <v>113</v>
      </c>
      <c r="F80">
        <v>1</v>
      </c>
      <c r="G80">
        <v>9</v>
      </c>
      <c r="H80">
        <v>4</v>
      </c>
      <c r="K80" s="81">
        <v>1</v>
      </c>
    </row>
    <row r="81" spans="1:12">
      <c r="A81">
        <v>84</v>
      </c>
      <c r="B81">
        <v>2001</v>
      </c>
      <c r="C81" t="s">
        <v>667</v>
      </c>
      <c r="D81" t="s">
        <v>35</v>
      </c>
      <c r="E81" t="s">
        <v>36</v>
      </c>
      <c r="F81">
        <v>2</v>
      </c>
      <c r="G81">
        <v>18</v>
      </c>
      <c r="H81">
        <v>4</v>
      </c>
      <c r="K81" s="81">
        <v>1</v>
      </c>
    </row>
    <row r="82" spans="1:12">
      <c r="A82">
        <v>85</v>
      </c>
      <c r="B82">
        <v>2002</v>
      </c>
      <c r="C82" t="s">
        <v>667</v>
      </c>
      <c r="D82" t="s">
        <v>29</v>
      </c>
      <c r="E82" t="s">
        <v>66</v>
      </c>
      <c r="F82">
        <v>1</v>
      </c>
      <c r="G82">
        <v>28</v>
      </c>
      <c r="H82">
        <v>5</v>
      </c>
      <c r="I82">
        <v>1</v>
      </c>
      <c r="K82" s="81">
        <v>1</v>
      </c>
    </row>
    <row r="83" spans="1:12">
      <c r="A83">
        <v>86</v>
      </c>
      <c r="B83">
        <v>2002</v>
      </c>
      <c r="C83" t="s">
        <v>667</v>
      </c>
      <c r="D83" t="s">
        <v>29</v>
      </c>
      <c r="E83" t="s">
        <v>69</v>
      </c>
      <c r="F83">
        <v>1</v>
      </c>
      <c r="G83">
        <v>9</v>
      </c>
      <c r="H83">
        <v>5</v>
      </c>
      <c r="I83">
        <v>1</v>
      </c>
      <c r="K83" s="81">
        <v>1</v>
      </c>
    </row>
    <row r="84" spans="1:12">
      <c r="A84">
        <v>87</v>
      </c>
      <c r="B84">
        <v>2003</v>
      </c>
      <c r="C84" t="s">
        <v>667</v>
      </c>
      <c r="D84" t="s">
        <v>29</v>
      </c>
      <c r="E84" t="s">
        <v>19</v>
      </c>
      <c r="F84">
        <v>1</v>
      </c>
      <c r="G84">
        <v>6</v>
      </c>
      <c r="H84">
        <v>3</v>
      </c>
      <c r="I84">
        <v>1</v>
      </c>
      <c r="K84" s="81">
        <v>1</v>
      </c>
      <c r="L84" t="s">
        <v>199</v>
      </c>
    </row>
    <row r="85" spans="1:12">
      <c r="A85">
        <v>88</v>
      </c>
      <c r="B85">
        <v>2003</v>
      </c>
      <c r="C85" t="s">
        <v>667</v>
      </c>
      <c r="D85" t="s">
        <v>29</v>
      </c>
      <c r="E85" t="s">
        <v>30</v>
      </c>
      <c r="F85">
        <v>1</v>
      </c>
      <c r="G85">
        <v>17</v>
      </c>
      <c r="H85">
        <v>5</v>
      </c>
      <c r="K85" s="81">
        <v>1</v>
      </c>
      <c r="L85" t="s">
        <v>215</v>
      </c>
    </row>
    <row r="86" spans="1:12">
      <c r="A86">
        <v>89</v>
      </c>
      <c r="B86">
        <v>2006</v>
      </c>
      <c r="C86" t="s">
        <v>667</v>
      </c>
      <c r="D86" t="s">
        <v>80</v>
      </c>
      <c r="E86" t="s">
        <v>30</v>
      </c>
      <c r="F86">
        <v>1</v>
      </c>
      <c r="G86">
        <v>36</v>
      </c>
      <c r="H86">
        <v>5</v>
      </c>
      <c r="I86">
        <v>1</v>
      </c>
      <c r="K86" s="81">
        <v>1</v>
      </c>
      <c r="L86" t="s">
        <v>109</v>
      </c>
    </row>
    <row r="87" spans="1:12">
      <c r="A87">
        <v>81</v>
      </c>
      <c r="B87">
        <v>1008</v>
      </c>
      <c r="C87" t="s">
        <v>671</v>
      </c>
      <c r="D87" t="s">
        <v>29</v>
      </c>
      <c r="E87" t="s">
        <v>71</v>
      </c>
      <c r="F87">
        <v>1</v>
      </c>
      <c r="G87">
        <v>34</v>
      </c>
      <c r="H87">
        <v>4</v>
      </c>
      <c r="K87" s="81">
        <v>1</v>
      </c>
    </row>
    <row r="88" spans="1:12">
      <c r="A88">
        <v>82</v>
      </c>
      <c r="B88">
        <v>1015</v>
      </c>
      <c r="C88" t="s">
        <v>671</v>
      </c>
      <c r="D88" t="s">
        <v>29</v>
      </c>
      <c r="E88" t="s">
        <v>77</v>
      </c>
      <c r="F88">
        <v>1</v>
      </c>
      <c r="G88">
        <v>12</v>
      </c>
      <c r="H88">
        <v>4</v>
      </c>
      <c r="K88" s="81">
        <v>1</v>
      </c>
    </row>
    <row r="89" spans="1:12">
      <c r="A89">
        <v>83</v>
      </c>
      <c r="B89">
        <v>1015</v>
      </c>
      <c r="C89" t="s">
        <v>671</v>
      </c>
      <c r="D89" t="s">
        <v>29</v>
      </c>
      <c r="E89" t="s">
        <v>22</v>
      </c>
      <c r="F89">
        <v>3</v>
      </c>
      <c r="G89">
        <v>33</v>
      </c>
      <c r="H89">
        <v>5</v>
      </c>
      <c r="K89" s="81">
        <v>1</v>
      </c>
      <c r="L89" t="s">
        <v>225</v>
      </c>
    </row>
    <row r="90" spans="1:12">
      <c r="A90">
        <v>79</v>
      </c>
      <c r="B90" t="s">
        <v>89</v>
      </c>
      <c r="C90" t="s">
        <v>666</v>
      </c>
      <c r="D90" t="s">
        <v>29</v>
      </c>
      <c r="E90" t="s">
        <v>69</v>
      </c>
      <c r="F90">
        <v>2</v>
      </c>
      <c r="G90">
        <v>5</v>
      </c>
      <c r="H90">
        <v>1</v>
      </c>
      <c r="J90" t="s">
        <v>96</v>
      </c>
      <c r="K90" s="81">
        <v>1</v>
      </c>
      <c r="L90" t="s">
        <v>95</v>
      </c>
    </row>
    <row r="91" spans="1:12">
      <c r="A91">
        <v>80</v>
      </c>
      <c r="B91" t="s">
        <v>89</v>
      </c>
      <c r="C91" t="s">
        <v>666</v>
      </c>
      <c r="D91" t="s">
        <v>29</v>
      </c>
      <c r="E91" t="s">
        <v>22</v>
      </c>
      <c r="F91">
        <v>1</v>
      </c>
      <c r="G91">
        <v>17</v>
      </c>
      <c r="H91">
        <v>4</v>
      </c>
      <c r="K91" s="81">
        <v>1</v>
      </c>
      <c r="L91" t="s">
        <v>94</v>
      </c>
    </row>
    <row r="92" spans="1:12">
      <c r="A92">
        <v>96</v>
      </c>
      <c r="B92">
        <v>2053</v>
      </c>
      <c r="C92" t="s">
        <v>672</v>
      </c>
      <c r="D92" t="s">
        <v>29</v>
      </c>
      <c r="E92" t="s">
        <v>36</v>
      </c>
      <c r="F92">
        <v>1</v>
      </c>
      <c r="G92">
        <v>7</v>
      </c>
      <c r="H92">
        <v>5</v>
      </c>
      <c r="K92" s="81">
        <v>1</v>
      </c>
    </row>
    <row r="93" spans="1:12">
      <c r="A93">
        <v>97</v>
      </c>
      <c r="B93">
        <v>2064</v>
      </c>
      <c r="C93" t="s">
        <v>672</v>
      </c>
      <c r="D93" t="s">
        <v>29</v>
      </c>
      <c r="E93" t="s">
        <v>69</v>
      </c>
      <c r="F93">
        <v>2</v>
      </c>
      <c r="G93">
        <v>21</v>
      </c>
      <c r="H93">
        <v>5</v>
      </c>
      <c r="K93" s="81">
        <v>2</v>
      </c>
      <c r="L93" t="s">
        <v>318</v>
      </c>
    </row>
    <row r="94" spans="1:12">
      <c r="A94">
        <v>91</v>
      </c>
      <c r="B94">
        <v>2027</v>
      </c>
      <c r="C94" t="s">
        <v>670</v>
      </c>
      <c r="D94" t="s">
        <v>29</v>
      </c>
      <c r="E94" t="s">
        <v>22</v>
      </c>
      <c r="F94">
        <v>2</v>
      </c>
      <c r="G94">
        <v>13</v>
      </c>
      <c r="H94">
        <v>5</v>
      </c>
      <c r="K94" s="81">
        <v>1</v>
      </c>
      <c r="L94" t="s">
        <v>158</v>
      </c>
    </row>
    <row r="95" spans="1:12">
      <c r="A95">
        <v>95</v>
      </c>
      <c r="B95">
        <v>2045</v>
      </c>
      <c r="C95" t="s">
        <v>670</v>
      </c>
      <c r="D95" t="s">
        <v>80</v>
      </c>
      <c r="E95" t="s">
        <v>36</v>
      </c>
      <c r="F95">
        <v>1</v>
      </c>
      <c r="G95">
        <v>9</v>
      </c>
      <c r="H95">
        <v>4</v>
      </c>
      <c r="K95" s="81">
        <v>1</v>
      </c>
    </row>
    <row r="96" spans="1:12">
      <c r="A96">
        <v>99</v>
      </c>
      <c r="B96">
        <v>3013</v>
      </c>
      <c r="C96" t="s">
        <v>670</v>
      </c>
      <c r="D96" t="s">
        <v>29</v>
      </c>
      <c r="E96" t="s">
        <v>91</v>
      </c>
      <c r="F96">
        <v>1</v>
      </c>
      <c r="G96">
        <v>4</v>
      </c>
      <c r="H96">
        <v>5</v>
      </c>
      <c r="K96" s="81">
        <v>1</v>
      </c>
    </row>
    <row r="97" spans="1:12">
      <c r="A97">
        <v>92</v>
      </c>
      <c r="B97">
        <v>2036</v>
      </c>
      <c r="C97" t="s">
        <v>10</v>
      </c>
      <c r="D97" t="s">
        <v>29</v>
      </c>
      <c r="E97" t="s">
        <v>86</v>
      </c>
      <c r="F97">
        <v>3</v>
      </c>
      <c r="G97">
        <v>14</v>
      </c>
      <c r="H97">
        <v>5</v>
      </c>
      <c r="K97" s="81">
        <v>2</v>
      </c>
      <c r="L97" t="s">
        <v>320</v>
      </c>
    </row>
    <row r="98" spans="1:12">
      <c r="A98">
        <v>93</v>
      </c>
      <c r="B98">
        <v>2036</v>
      </c>
      <c r="C98" t="s">
        <v>10</v>
      </c>
      <c r="D98" t="s">
        <v>29</v>
      </c>
      <c r="E98" t="s">
        <v>22</v>
      </c>
      <c r="F98">
        <v>1</v>
      </c>
      <c r="G98">
        <v>5</v>
      </c>
      <c r="H98">
        <v>5</v>
      </c>
      <c r="I98">
        <v>1</v>
      </c>
      <c r="K98" s="81">
        <v>1</v>
      </c>
      <c r="L98" t="s">
        <v>319</v>
      </c>
    </row>
    <row r="99" spans="1:12">
      <c r="A99">
        <v>94</v>
      </c>
      <c r="B99">
        <v>2042</v>
      </c>
      <c r="C99" t="s">
        <v>10</v>
      </c>
      <c r="D99" t="s">
        <v>29</v>
      </c>
      <c r="E99" t="s">
        <v>22</v>
      </c>
      <c r="F99">
        <v>1</v>
      </c>
      <c r="G99">
        <v>9</v>
      </c>
      <c r="H99">
        <v>5</v>
      </c>
      <c r="I99">
        <v>1</v>
      </c>
      <c r="K99" s="81">
        <v>1</v>
      </c>
    </row>
    <row r="100" spans="1:12">
      <c r="A100">
        <v>98</v>
      </c>
      <c r="B100">
        <v>3002</v>
      </c>
      <c r="C100" t="s">
        <v>673</v>
      </c>
      <c r="D100" t="s">
        <v>29</v>
      </c>
      <c r="E100" t="s">
        <v>58</v>
      </c>
      <c r="F100">
        <v>1</v>
      </c>
      <c r="G100">
        <v>8</v>
      </c>
      <c r="H100">
        <v>5</v>
      </c>
      <c r="J100">
        <v>1</v>
      </c>
      <c r="K100" s="81">
        <v>1</v>
      </c>
    </row>
    <row r="101" spans="1:12">
      <c r="K101" s="81"/>
    </row>
    <row r="102" spans="1:12">
      <c r="A102">
        <v>101</v>
      </c>
      <c r="B102">
        <v>2001</v>
      </c>
      <c r="C102" t="s">
        <v>667</v>
      </c>
      <c r="D102" t="s">
        <v>34</v>
      </c>
      <c r="E102" t="s">
        <v>22</v>
      </c>
      <c r="F102">
        <v>1</v>
      </c>
      <c r="G102">
        <v>25</v>
      </c>
      <c r="H102">
        <v>5</v>
      </c>
      <c r="I102">
        <v>1</v>
      </c>
      <c r="K102">
        <v>1</v>
      </c>
    </row>
    <row r="103" spans="1:12">
      <c r="A103">
        <v>102</v>
      </c>
      <c r="B103">
        <v>2003</v>
      </c>
      <c r="C103" t="s">
        <v>667</v>
      </c>
      <c r="D103" t="s">
        <v>34</v>
      </c>
      <c r="E103" t="s">
        <v>30</v>
      </c>
      <c r="F103">
        <v>1</v>
      </c>
      <c r="G103">
        <v>8</v>
      </c>
      <c r="H103">
        <v>5</v>
      </c>
      <c r="I103">
        <v>1</v>
      </c>
      <c r="L103" t="s">
        <v>214</v>
      </c>
    </row>
    <row r="104" spans="1:12">
      <c r="A104">
        <v>103</v>
      </c>
      <c r="B104">
        <v>2036</v>
      </c>
      <c r="C104" t="s">
        <v>10</v>
      </c>
      <c r="D104" t="s">
        <v>34</v>
      </c>
      <c r="E104" t="s">
        <v>22</v>
      </c>
      <c r="F104">
        <v>1</v>
      </c>
      <c r="G104">
        <v>18</v>
      </c>
      <c r="H104">
        <v>5</v>
      </c>
      <c r="I104">
        <v>1</v>
      </c>
      <c r="L104" t="s">
        <v>322</v>
      </c>
    </row>
    <row r="105" spans="1:12">
      <c r="A105">
        <v>104</v>
      </c>
    </row>
    <row r="106" spans="1:12">
      <c r="A106">
        <v>105</v>
      </c>
      <c r="B106">
        <v>2018</v>
      </c>
      <c r="C106" t="s">
        <v>10</v>
      </c>
      <c r="D106" t="s">
        <v>34</v>
      </c>
      <c r="E106" t="s">
        <v>71</v>
      </c>
      <c r="F106">
        <v>1</v>
      </c>
      <c r="G106">
        <v>14</v>
      </c>
      <c r="H106">
        <v>4</v>
      </c>
      <c r="J106" s="81">
        <v>1</v>
      </c>
    </row>
    <row r="107" spans="1:12">
      <c r="A107">
        <v>106</v>
      </c>
    </row>
    <row r="108" spans="1:12">
      <c r="A108">
        <v>107</v>
      </c>
      <c r="B108" t="s">
        <v>89</v>
      </c>
      <c r="C108" t="s">
        <v>666</v>
      </c>
      <c r="D108" t="s">
        <v>34</v>
      </c>
      <c r="E108" t="s">
        <v>69</v>
      </c>
      <c r="F108">
        <v>1</v>
      </c>
      <c r="G108">
        <v>11</v>
      </c>
      <c r="H108">
        <v>5</v>
      </c>
      <c r="K108" s="81">
        <v>1</v>
      </c>
    </row>
    <row r="109" spans="1:12">
      <c r="A109">
        <v>108</v>
      </c>
      <c r="B109">
        <v>1015</v>
      </c>
      <c r="C109" t="s">
        <v>671</v>
      </c>
      <c r="D109" t="s">
        <v>34</v>
      </c>
      <c r="E109" t="s">
        <v>19</v>
      </c>
      <c r="F109">
        <v>1</v>
      </c>
      <c r="G109">
        <v>14</v>
      </c>
      <c r="H109">
        <v>4</v>
      </c>
      <c r="K109" s="81">
        <v>1</v>
      </c>
    </row>
    <row r="110" spans="1:12">
      <c r="A110">
        <v>109</v>
      </c>
      <c r="B110">
        <v>2001</v>
      </c>
      <c r="C110" t="s">
        <v>667</v>
      </c>
      <c r="D110" t="s">
        <v>34</v>
      </c>
      <c r="E110" t="s">
        <v>22</v>
      </c>
      <c r="F110">
        <v>1</v>
      </c>
      <c r="G110">
        <v>25</v>
      </c>
      <c r="H110">
        <v>5</v>
      </c>
      <c r="I110">
        <v>1</v>
      </c>
      <c r="K110" s="81">
        <v>1</v>
      </c>
    </row>
    <row r="111" spans="1:12">
      <c r="A111">
        <v>110</v>
      </c>
      <c r="B111">
        <v>2003</v>
      </c>
      <c r="C111" t="s">
        <v>667</v>
      </c>
      <c r="D111" t="s">
        <v>34</v>
      </c>
      <c r="E111" t="s">
        <v>90</v>
      </c>
      <c r="F111">
        <v>1</v>
      </c>
      <c r="G111">
        <v>6</v>
      </c>
      <c r="H111">
        <v>4</v>
      </c>
      <c r="K111" s="81">
        <v>1</v>
      </c>
      <c r="L111" t="s">
        <v>194</v>
      </c>
    </row>
    <row r="112" spans="1:12">
      <c r="A112">
        <v>111</v>
      </c>
      <c r="B112">
        <v>2011</v>
      </c>
      <c r="C112" t="s">
        <v>667</v>
      </c>
      <c r="D112" t="s">
        <v>34</v>
      </c>
      <c r="E112" t="s">
        <v>77</v>
      </c>
      <c r="F112">
        <v>1</v>
      </c>
      <c r="G112">
        <v>5</v>
      </c>
      <c r="H112">
        <v>3</v>
      </c>
      <c r="K112" s="81">
        <v>1</v>
      </c>
      <c r="L112" t="s">
        <v>314</v>
      </c>
    </row>
    <row r="113" spans="1:12">
      <c r="A113">
        <v>112</v>
      </c>
      <c r="K113" s="81"/>
    </row>
    <row r="114" spans="1:12">
      <c r="A114">
        <v>113</v>
      </c>
      <c r="D114" t="s">
        <v>650</v>
      </c>
    </row>
    <row r="115" spans="1:12">
      <c r="A115">
        <v>114</v>
      </c>
      <c r="B115" t="s">
        <v>116</v>
      </c>
      <c r="C115" t="s">
        <v>666</v>
      </c>
      <c r="D115" t="s">
        <v>120</v>
      </c>
      <c r="E115" t="s">
        <v>121</v>
      </c>
      <c r="F115">
        <v>2</v>
      </c>
      <c r="G115">
        <v>50</v>
      </c>
      <c r="H115">
        <v>5</v>
      </c>
      <c r="K115">
        <v>1</v>
      </c>
    </row>
    <row r="116" spans="1:12">
      <c r="A116">
        <v>115</v>
      </c>
      <c r="B116">
        <v>1015</v>
      </c>
      <c r="C116" t="s">
        <v>671</v>
      </c>
      <c r="D116" t="s">
        <v>219</v>
      </c>
      <c r="E116" t="s">
        <v>30</v>
      </c>
      <c r="F116">
        <v>1</v>
      </c>
      <c r="G116">
        <v>173</v>
      </c>
      <c r="H116">
        <v>5</v>
      </c>
      <c r="I116">
        <v>1</v>
      </c>
      <c r="K116">
        <v>1</v>
      </c>
      <c r="L116" t="s">
        <v>220</v>
      </c>
    </row>
    <row r="117" spans="1:12">
      <c r="A117">
        <v>116</v>
      </c>
      <c r="B117">
        <v>2000</v>
      </c>
      <c r="C117" t="s">
        <v>667</v>
      </c>
      <c r="D117" t="s">
        <v>120</v>
      </c>
      <c r="E117" t="s">
        <v>77</v>
      </c>
      <c r="F117">
        <v>1</v>
      </c>
      <c r="G117">
        <v>14</v>
      </c>
      <c r="H117">
        <v>5</v>
      </c>
    </row>
    <row r="118" spans="1:12">
      <c r="A118">
        <v>117</v>
      </c>
      <c r="B118">
        <v>2000</v>
      </c>
      <c r="C118" t="s">
        <v>667</v>
      </c>
      <c r="D118" t="s">
        <v>173</v>
      </c>
      <c r="E118" t="s">
        <v>52</v>
      </c>
      <c r="F118">
        <v>1</v>
      </c>
      <c r="G118">
        <v>27</v>
      </c>
      <c r="H118">
        <v>4</v>
      </c>
      <c r="I118">
        <v>1</v>
      </c>
      <c r="L118" t="s">
        <v>33</v>
      </c>
    </row>
    <row r="119" spans="1:12">
      <c r="A119">
        <v>118</v>
      </c>
      <c r="B119">
        <v>2003</v>
      </c>
      <c r="C119" t="s">
        <v>667</v>
      </c>
      <c r="D119" t="s">
        <v>120</v>
      </c>
      <c r="E119" t="s">
        <v>19</v>
      </c>
      <c r="F119">
        <v>2</v>
      </c>
      <c r="G119">
        <v>29</v>
      </c>
      <c r="H119">
        <v>4</v>
      </c>
      <c r="L119" t="s">
        <v>195</v>
      </c>
    </row>
    <row r="120" spans="1:12">
      <c r="A120">
        <v>119</v>
      </c>
      <c r="B120">
        <v>2004</v>
      </c>
      <c r="C120" t="s">
        <v>667</v>
      </c>
      <c r="D120" t="s">
        <v>219</v>
      </c>
      <c r="E120" t="s">
        <v>232</v>
      </c>
      <c r="F120">
        <v>1</v>
      </c>
      <c r="G120">
        <v>19</v>
      </c>
      <c r="H120">
        <v>5</v>
      </c>
      <c r="L120" t="s">
        <v>233</v>
      </c>
    </row>
    <row r="121" spans="1:12">
      <c r="A121">
        <v>120</v>
      </c>
      <c r="B121">
        <v>2034</v>
      </c>
      <c r="C121" t="s">
        <v>670</v>
      </c>
      <c r="D121" t="s">
        <v>219</v>
      </c>
      <c r="E121" t="s">
        <v>259</v>
      </c>
      <c r="F121">
        <v>1</v>
      </c>
      <c r="G121">
        <v>11</v>
      </c>
      <c r="H121">
        <v>5</v>
      </c>
      <c r="L121" t="s">
        <v>258</v>
      </c>
    </row>
    <row r="122" spans="1:12">
      <c r="A122">
        <v>121</v>
      </c>
      <c r="B122">
        <v>2068</v>
      </c>
      <c r="C122" t="s">
        <v>10</v>
      </c>
      <c r="D122" t="s">
        <v>63</v>
      </c>
      <c r="E122" t="s">
        <v>18</v>
      </c>
      <c r="F122">
        <v>1</v>
      </c>
      <c r="G122">
        <v>9</v>
      </c>
      <c r="H122">
        <v>5</v>
      </c>
      <c r="J122">
        <v>1</v>
      </c>
    </row>
    <row r="123" spans="1:12">
      <c r="A123">
        <v>122</v>
      </c>
    </row>
    <row r="124" spans="1:12">
      <c r="A124">
        <v>123</v>
      </c>
      <c r="D124" t="s">
        <v>651</v>
      </c>
    </row>
    <row r="125" spans="1:12">
      <c r="A125">
        <v>124</v>
      </c>
      <c r="B125" t="s">
        <v>89</v>
      </c>
      <c r="C125" t="s">
        <v>666</v>
      </c>
      <c r="D125" t="s">
        <v>25</v>
      </c>
      <c r="E125" t="s">
        <v>91</v>
      </c>
      <c r="F125">
        <v>1</v>
      </c>
      <c r="G125">
        <v>2</v>
      </c>
      <c r="H125">
        <v>5</v>
      </c>
    </row>
    <row r="126" spans="1:12">
      <c r="A126">
        <v>125</v>
      </c>
      <c r="B126" t="s">
        <v>89</v>
      </c>
      <c r="C126" t="s">
        <v>666</v>
      </c>
      <c r="D126" t="s">
        <v>25</v>
      </c>
      <c r="E126" t="s">
        <v>52</v>
      </c>
      <c r="F126">
        <v>1</v>
      </c>
      <c r="G126">
        <v>8</v>
      </c>
      <c r="H126">
        <v>4</v>
      </c>
    </row>
    <row r="127" spans="1:12">
      <c r="A127">
        <v>126</v>
      </c>
      <c r="B127" t="s">
        <v>89</v>
      </c>
      <c r="C127" t="s">
        <v>666</v>
      </c>
      <c r="D127" t="s">
        <v>25</v>
      </c>
      <c r="E127" t="s">
        <v>71</v>
      </c>
      <c r="F127">
        <v>1</v>
      </c>
      <c r="G127">
        <v>6</v>
      </c>
      <c r="H127">
        <v>5</v>
      </c>
    </row>
    <row r="128" spans="1:12">
      <c r="A128">
        <v>127</v>
      </c>
      <c r="B128" t="s">
        <v>89</v>
      </c>
      <c r="C128" t="s">
        <v>666</v>
      </c>
      <c r="D128" t="s">
        <v>25</v>
      </c>
      <c r="E128" t="s">
        <v>90</v>
      </c>
      <c r="F128">
        <v>1</v>
      </c>
      <c r="G128">
        <v>3</v>
      </c>
      <c r="H128">
        <v>4</v>
      </c>
    </row>
    <row r="129" spans="1:12">
      <c r="A129">
        <v>128</v>
      </c>
      <c r="B129" t="s">
        <v>89</v>
      </c>
      <c r="C129" t="s">
        <v>666</v>
      </c>
      <c r="D129" t="s">
        <v>25</v>
      </c>
      <c r="E129" t="s">
        <v>30</v>
      </c>
      <c r="F129">
        <v>1</v>
      </c>
      <c r="G129">
        <v>24</v>
      </c>
      <c r="H129">
        <v>4</v>
      </c>
    </row>
    <row r="130" spans="1:12">
      <c r="A130">
        <v>129</v>
      </c>
      <c r="B130" t="s">
        <v>89</v>
      </c>
      <c r="C130" t="s">
        <v>666</v>
      </c>
      <c r="D130" t="s">
        <v>25</v>
      </c>
      <c r="E130" t="s">
        <v>77</v>
      </c>
      <c r="F130">
        <v>2</v>
      </c>
      <c r="G130">
        <v>5</v>
      </c>
      <c r="H130">
        <v>4</v>
      </c>
      <c r="L130" t="s">
        <v>92</v>
      </c>
    </row>
    <row r="131" spans="1:12">
      <c r="A131">
        <v>130</v>
      </c>
      <c r="B131" t="s">
        <v>89</v>
      </c>
      <c r="C131" t="s">
        <v>666</v>
      </c>
      <c r="D131" t="s">
        <v>25</v>
      </c>
      <c r="E131" t="s">
        <v>20</v>
      </c>
      <c r="F131">
        <v>1</v>
      </c>
      <c r="G131">
        <v>3</v>
      </c>
      <c r="H131">
        <v>5</v>
      </c>
      <c r="K131" t="s">
        <v>179</v>
      </c>
      <c r="L131" t="s">
        <v>479</v>
      </c>
    </row>
    <row r="132" spans="1:12">
      <c r="A132">
        <v>131</v>
      </c>
      <c r="B132">
        <v>1020</v>
      </c>
      <c r="C132" t="s">
        <v>10</v>
      </c>
      <c r="D132" t="s">
        <v>25</v>
      </c>
      <c r="E132" t="s">
        <v>20</v>
      </c>
      <c r="F132">
        <v>1</v>
      </c>
      <c r="G132">
        <v>3</v>
      </c>
      <c r="H132">
        <v>4</v>
      </c>
      <c r="L132" t="s">
        <v>250</v>
      </c>
    </row>
    <row r="133" spans="1:12">
      <c r="A133">
        <v>132</v>
      </c>
      <c r="B133">
        <v>1026</v>
      </c>
      <c r="C133" t="s">
        <v>663</v>
      </c>
      <c r="D133" t="s">
        <v>25</v>
      </c>
      <c r="E133" t="s">
        <v>86</v>
      </c>
      <c r="F133">
        <v>1</v>
      </c>
      <c r="G133">
        <v>267</v>
      </c>
      <c r="H133">
        <v>3</v>
      </c>
      <c r="L133" t="s">
        <v>87</v>
      </c>
    </row>
    <row r="134" spans="1:12">
      <c r="A134">
        <v>133</v>
      </c>
      <c r="B134">
        <v>2000</v>
      </c>
      <c r="C134" t="s">
        <v>667</v>
      </c>
      <c r="D134" t="s">
        <v>25</v>
      </c>
      <c r="E134" t="s">
        <v>69</v>
      </c>
      <c r="F134">
        <v>1</v>
      </c>
      <c r="G134">
        <v>9</v>
      </c>
      <c r="H134">
        <v>4</v>
      </c>
      <c r="J134">
        <v>1</v>
      </c>
    </row>
    <row r="135" spans="1:12">
      <c r="A135">
        <v>134</v>
      </c>
      <c r="B135">
        <v>2000</v>
      </c>
      <c r="C135" t="s">
        <v>667</v>
      </c>
      <c r="D135" t="s">
        <v>25</v>
      </c>
      <c r="E135" t="s">
        <v>77</v>
      </c>
      <c r="F135">
        <v>1</v>
      </c>
      <c r="G135">
        <v>3</v>
      </c>
      <c r="H135">
        <v>5</v>
      </c>
    </row>
    <row r="136" spans="1:12">
      <c r="A136">
        <v>135</v>
      </c>
      <c r="B136">
        <v>2036</v>
      </c>
      <c r="C136" t="s">
        <v>10</v>
      </c>
      <c r="D136" t="s">
        <v>25</v>
      </c>
      <c r="E136" t="s">
        <v>58</v>
      </c>
      <c r="F136">
        <v>1</v>
      </c>
      <c r="G136">
        <v>7</v>
      </c>
      <c r="H136">
        <v>5</v>
      </c>
    </row>
    <row r="137" spans="1:12">
      <c r="A137">
        <v>136</v>
      </c>
      <c r="B137">
        <v>3000</v>
      </c>
      <c r="C137" t="s">
        <v>665</v>
      </c>
      <c r="D137" t="s">
        <v>25</v>
      </c>
      <c r="E137" t="s">
        <v>135</v>
      </c>
      <c r="F137">
        <v>1</v>
      </c>
      <c r="G137">
        <v>3</v>
      </c>
      <c r="H137">
        <v>4</v>
      </c>
    </row>
    <row r="138" spans="1:12">
      <c r="A138">
        <v>137</v>
      </c>
      <c r="B138">
        <v>3000</v>
      </c>
      <c r="C138" t="s">
        <v>665</v>
      </c>
      <c r="D138" t="s">
        <v>25</v>
      </c>
      <c r="E138" t="s">
        <v>78</v>
      </c>
      <c r="F138">
        <v>2</v>
      </c>
      <c r="G138">
        <v>7</v>
      </c>
      <c r="H138">
        <v>4</v>
      </c>
      <c r="L138" t="s">
        <v>137</v>
      </c>
    </row>
    <row r="139" spans="1:12">
      <c r="A139">
        <v>138</v>
      </c>
    </row>
    <row r="140" spans="1:12">
      <c r="A140">
        <v>139</v>
      </c>
      <c r="D140" t="s">
        <v>652</v>
      </c>
    </row>
    <row r="141" spans="1:12">
      <c r="A141">
        <v>140</v>
      </c>
      <c r="B141">
        <v>1000</v>
      </c>
      <c r="C141" t="s">
        <v>666</v>
      </c>
      <c r="D141" t="s">
        <v>235</v>
      </c>
      <c r="E141" t="s">
        <v>20</v>
      </c>
      <c r="F141">
        <v>1</v>
      </c>
      <c r="G141">
        <v>30</v>
      </c>
      <c r="H141">
        <v>5</v>
      </c>
    </row>
    <row r="142" spans="1:12">
      <c r="A142">
        <v>141</v>
      </c>
      <c r="B142" t="s">
        <v>162</v>
      </c>
      <c r="C142" t="s">
        <v>666</v>
      </c>
      <c r="D142" t="s">
        <v>46</v>
      </c>
      <c r="E142" t="s">
        <v>106</v>
      </c>
      <c r="F142">
        <v>1</v>
      </c>
      <c r="G142">
        <v>8</v>
      </c>
      <c r="H142">
        <v>4</v>
      </c>
      <c r="L142" t="s">
        <v>108</v>
      </c>
    </row>
    <row r="143" spans="1:12">
      <c r="A143">
        <v>142</v>
      </c>
      <c r="B143" t="s">
        <v>44</v>
      </c>
      <c r="C143" t="s">
        <v>666</v>
      </c>
      <c r="D143" t="s">
        <v>46</v>
      </c>
      <c r="E143" t="s">
        <v>47</v>
      </c>
      <c r="F143">
        <v>1</v>
      </c>
      <c r="G143">
        <v>60</v>
      </c>
      <c r="H143">
        <v>5</v>
      </c>
      <c r="K143">
        <v>1</v>
      </c>
    </row>
    <row r="144" spans="1:12">
      <c r="A144">
        <v>143</v>
      </c>
      <c r="B144" t="s">
        <v>44</v>
      </c>
      <c r="C144" t="s">
        <v>666</v>
      </c>
      <c r="D144" t="s">
        <v>46</v>
      </c>
      <c r="E144" t="s">
        <v>20</v>
      </c>
      <c r="F144">
        <v>1</v>
      </c>
      <c r="G144">
        <v>16</v>
      </c>
      <c r="H144">
        <v>5</v>
      </c>
    </row>
    <row r="145" spans="1:12">
      <c r="A145">
        <v>144</v>
      </c>
      <c r="B145">
        <v>1008</v>
      </c>
      <c r="C145" t="s">
        <v>671</v>
      </c>
      <c r="D145" t="s">
        <v>235</v>
      </c>
      <c r="E145" t="s">
        <v>52</v>
      </c>
      <c r="F145">
        <v>1</v>
      </c>
      <c r="G145">
        <v>91</v>
      </c>
      <c r="H145">
        <v>1</v>
      </c>
      <c r="K145">
        <v>1</v>
      </c>
    </row>
    <row r="146" spans="1:12">
      <c r="A146">
        <v>145</v>
      </c>
      <c r="B146">
        <v>1026</v>
      </c>
      <c r="C146" t="s">
        <v>671</v>
      </c>
      <c r="D146" t="s">
        <v>46</v>
      </c>
      <c r="E146" t="s">
        <v>52</v>
      </c>
      <c r="F146">
        <v>1</v>
      </c>
      <c r="G146">
        <v>213</v>
      </c>
      <c r="H146">
        <v>4</v>
      </c>
      <c r="K146">
        <v>1</v>
      </c>
    </row>
    <row r="147" spans="1:12">
      <c r="A147">
        <v>146</v>
      </c>
      <c r="B147">
        <v>2000</v>
      </c>
      <c r="C147" t="s">
        <v>667</v>
      </c>
      <c r="D147" t="s">
        <v>46</v>
      </c>
      <c r="E147" t="s">
        <v>20</v>
      </c>
      <c r="F147">
        <v>1</v>
      </c>
      <c r="G147">
        <v>36</v>
      </c>
      <c r="H147">
        <v>4</v>
      </c>
    </row>
    <row r="148" spans="1:12">
      <c r="A148">
        <v>147</v>
      </c>
      <c r="B148">
        <v>2003</v>
      </c>
      <c r="C148" t="s">
        <v>667</v>
      </c>
      <c r="D148" t="s">
        <v>190</v>
      </c>
      <c r="E148" t="s">
        <v>191</v>
      </c>
      <c r="F148">
        <v>3</v>
      </c>
      <c r="G148">
        <v>55</v>
      </c>
      <c r="H148">
        <v>3</v>
      </c>
      <c r="L148" t="s">
        <v>192</v>
      </c>
    </row>
    <row r="149" spans="1:12">
      <c r="A149">
        <v>148</v>
      </c>
      <c r="B149">
        <v>2004</v>
      </c>
      <c r="C149" t="s">
        <v>667</v>
      </c>
      <c r="D149" t="s">
        <v>235</v>
      </c>
      <c r="E149" t="s">
        <v>90</v>
      </c>
      <c r="F149">
        <v>1</v>
      </c>
      <c r="G149">
        <v>17</v>
      </c>
      <c r="H149">
        <v>4</v>
      </c>
    </row>
    <row r="150" spans="1:12">
      <c r="A150">
        <v>149</v>
      </c>
      <c r="B150">
        <v>2004</v>
      </c>
      <c r="C150" t="s">
        <v>667</v>
      </c>
      <c r="D150" t="s">
        <v>235</v>
      </c>
      <c r="E150" t="s">
        <v>22</v>
      </c>
      <c r="F150">
        <v>2</v>
      </c>
      <c r="G150">
        <v>13</v>
      </c>
      <c r="H150">
        <v>4</v>
      </c>
      <c r="L150" t="s">
        <v>236</v>
      </c>
    </row>
    <row r="151" spans="1:12">
      <c r="A151">
        <v>150</v>
      </c>
      <c r="B151">
        <v>2004</v>
      </c>
      <c r="C151" t="s">
        <v>667</v>
      </c>
      <c r="D151" t="s">
        <v>235</v>
      </c>
      <c r="E151" t="s">
        <v>78</v>
      </c>
      <c r="F151">
        <v>1</v>
      </c>
      <c r="G151">
        <v>19</v>
      </c>
      <c r="H151">
        <v>3</v>
      </c>
    </row>
    <row r="152" spans="1:12">
      <c r="A152">
        <v>151</v>
      </c>
      <c r="B152">
        <v>2007</v>
      </c>
      <c r="C152" t="s">
        <v>667</v>
      </c>
      <c r="D152" t="s">
        <v>235</v>
      </c>
      <c r="E152" t="s">
        <v>20</v>
      </c>
      <c r="F152">
        <v>1</v>
      </c>
      <c r="G152">
        <v>4</v>
      </c>
    </row>
    <row r="153" spans="1:12">
      <c r="A153">
        <v>152</v>
      </c>
      <c r="B153">
        <v>2010</v>
      </c>
      <c r="C153" t="s">
        <v>667</v>
      </c>
      <c r="D153" t="s">
        <v>46</v>
      </c>
      <c r="E153" t="s">
        <v>20</v>
      </c>
      <c r="F153">
        <v>1</v>
      </c>
      <c r="G153">
        <v>17</v>
      </c>
      <c r="H153">
        <v>3</v>
      </c>
    </row>
    <row r="154" spans="1:12">
      <c r="A154">
        <v>153</v>
      </c>
      <c r="B154">
        <v>2015</v>
      </c>
      <c r="C154" t="s">
        <v>10</v>
      </c>
      <c r="D154" t="s">
        <v>46</v>
      </c>
      <c r="E154" t="s">
        <v>20</v>
      </c>
      <c r="F154">
        <v>1</v>
      </c>
      <c r="G154">
        <v>10</v>
      </c>
      <c r="H154">
        <v>5</v>
      </c>
    </row>
    <row r="155" spans="1:12">
      <c r="A155">
        <v>154</v>
      </c>
      <c r="B155">
        <v>2018</v>
      </c>
      <c r="C155" t="s">
        <v>10</v>
      </c>
      <c r="D155" t="s">
        <v>235</v>
      </c>
      <c r="E155" t="s">
        <v>79</v>
      </c>
      <c r="F155">
        <v>1</v>
      </c>
      <c r="G155">
        <v>32</v>
      </c>
      <c r="H155">
        <v>3</v>
      </c>
    </row>
    <row r="156" spans="1:12">
      <c r="A156">
        <v>155</v>
      </c>
      <c r="B156">
        <v>2019</v>
      </c>
      <c r="C156" t="s">
        <v>10</v>
      </c>
      <c r="D156" t="s">
        <v>235</v>
      </c>
      <c r="E156" t="s">
        <v>30</v>
      </c>
      <c r="F156">
        <v>1</v>
      </c>
      <c r="G156">
        <v>54</v>
      </c>
      <c r="H156">
        <v>4</v>
      </c>
      <c r="L156" t="s">
        <v>308</v>
      </c>
    </row>
    <row r="157" spans="1:12">
      <c r="A157">
        <v>156</v>
      </c>
      <c r="B157">
        <v>2019</v>
      </c>
      <c r="C157" t="s">
        <v>10</v>
      </c>
      <c r="D157" t="s">
        <v>235</v>
      </c>
      <c r="E157" t="s">
        <v>79</v>
      </c>
      <c r="F157">
        <v>1</v>
      </c>
      <c r="G157">
        <v>12</v>
      </c>
      <c r="H157">
        <v>4</v>
      </c>
    </row>
    <row r="158" spans="1:12">
      <c r="A158">
        <v>157</v>
      </c>
      <c r="B158">
        <v>2019</v>
      </c>
      <c r="C158" t="s">
        <v>10</v>
      </c>
      <c r="D158" t="s">
        <v>235</v>
      </c>
      <c r="E158" t="s">
        <v>20</v>
      </c>
      <c r="F158">
        <v>1</v>
      </c>
      <c r="G158">
        <v>49</v>
      </c>
      <c r="H158">
        <v>5</v>
      </c>
    </row>
    <row r="159" spans="1:12">
      <c r="A159">
        <v>158</v>
      </c>
      <c r="B159">
        <v>3000</v>
      </c>
      <c r="C159" t="s">
        <v>665</v>
      </c>
      <c r="D159" t="s">
        <v>46</v>
      </c>
      <c r="E159" t="s">
        <v>127</v>
      </c>
      <c r="F159">
        <v>12</v>
      </c>
      <c r="G159">
        <v>179</v>
      </c>
      <c r="H159">
        <v>5</v>
      </c>
      <c r="L159" t="s">
        <v>128</v>
      </c>
    </row>
    <row r="160" spans="1:12">
      <c r="A160">
        <v>159</v>
      </c>
      <c r="B160">
        <v>3000</v>
      </c>
      <c r="C160" t="s">
        <v>665</v>
      </c>
      <c r="D160" t="s">
        <v>46</v>
      </c>
      <c r="E160" t="s">
        <v>136</v>
      </c>
      <c r="F160">
        <v>2</v>
      </c>
      <c r="G160">
        <v>159</v>
      </c>
      <c r="H160">
        <v>4</v>
      </c>
      <c r="K160">
        <v>1</v>
      </c>
      <c r="L160" t="s">
        <v>128</v>
      </c>
    </row>
    <row r="161" spans="1:12">
      <c r="A161">
        <v>160</v>
      </c>
      <c r="B161">
        <v>3000</v>
      </c>
      <c r="C161" t="s">
        <v>665</v>
      </c>
      <c r="D161" t="s">
        <v>132</v>
      </c>
      <c r="E161" t="s">
        <v>133</v>
      </c>
      <c r="F161">
        <v>1</v>
      </c>
      <c r="G161">
        <v>36</v>
      </c>
      <c r="H161">
        <v>4</v>
      </c>
      <c r="I161">
        <v>1</v>
      </c>
      <c r="L161" t="s">
        <v>134</v>
      </c>
    </row>
    <row r="162" spans="1:12">
      <c r="A162">
        <v>161</v>
      </c>
      <c r="B162">
        <v>3002</v>
      </c>
      <c r="C162" t="s">
        <v>665</v>
      </c>
      <c r="D162" t="s">
        <v>46</v>
      </c>
      <c r="E162" t="s">
        <v>152</v>
      </c>
      <c r="F162">
        <v>1</v>
      </c>
      <c r="G162">
        <v>43</v>
      </c>
      <c r="H162">
        <v>5</v>
      </c>
      <c r="I162">
        <v>1</v>
      </c>
    </row>
    <row r="163" spans="1:12">
      <c r="A163">
        <v>162</v>
      </c>
      <c r="B163">
        <v>3002</v>
      </c>
      <c r="C163" t="s">
        <v>665</v>
      </c>
      <c r="D163" t="s">
        <v>46</v>
      </c>
      <c r="E163" t="s">
        <v>148</v>
      </c>
      <c r="F163">
        <v>1</v>
      </c>
      <c r="G163">
        <v>19</v>
      </c>
      <c r="H163">
        <v>5</v>
      </c>
      <c r="I163">
        <v>1</v>
      </c>
      <c r="K163">
        <v>1</v>
      </c>
    </row>
  </sheetData>
  <sortState ref="A80:L100">
    <sortCondition ref="C80:C100"/>
    <sortCondition ref="B80:B100"/>
  </sortState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G46"/>
  <sheetViews>
    <sheetView topLeftCell="M34" zoomScale="90" zoomScaleNormal="90" workbookViewId="0">
      <selection activeCell="AA55" sqref="AA55"/>
    </sheetView>
  </sheetViews>
  <sheetFormatPr defaultRowHeight="15"/>
  <cols>
    <col min="1" max="1" width="11.140625" customWidth="1"/>
  </cols>
  <sheetData>
    <row r="1" spans="1:33" ht="51.75">
      <c r="A1" s="38" t="s">
        <v>653</v>
      </c>
      <c r="B1" s="39" t="s">
        <v>588</v>
      </c>
      <c r="C1" s="39" t="s">
        <v>589</v>
      </c>
      <c r="D1" s="39" t="s">
        <v>590</v>
      </c>
      <c r="E1" s="39" t="s">
        <v>606</v>
      </c>
      <c r="F1" s="40" t="s">
        <v>607</v>
      </c>
      <c r="G1" s="39" t="s">
        <v>608</v>
      </c>
      <c r="H1" s="39" t="s">
        <v>609</v>
      </c>
      <c r="I1" s="39" t="s">
        <v>610</v>
      </c>
      <c r="J1" s="39" t="s">
        <v>611</v>
      </c>
      <c r="K1" s="39" t="s">
        <v>612</v>
      </c>
      <c r="L1" s="40" t="s">
        <v>495</v>
      </c>
      <c r="M1" s="39" t="s">
        <v>613</v>
      </c>
      <c r="N1" s="39" t="s">
        <v>614</v>
      </c>
      <c r="O1" s="97" t="s">
        <v>615</v>
      </c>
      <c r="P1" s="40" t="s">
        <v>478</v>
      </c>
    </row>
    <row r="2" spans="1:33">
      <c r="A2" s="41" t="s">
        <v>351</v>
      </c>
      <c r="B2" s="1">
        <v>11</v>
      </c>
      <c r="C2" s="1">
        <v>3</v>
      </c>
      <c r="D2" s="1">
        <v>0</v>
      </c>
      <c r="E2" s="1">
        <v>13</v>
      </c>
      <c r="F2" s="111">
        <v>27</v>
      </c>
      <c r="G2" s="1">
        <v>14</v>
      </c>
      <c r="H2" s="1">
        <v>2</v>
      </c>
      <c r="I2" s="1">
        <v>25</v>
      </c>
      <c r="J2" s="1">
        <v>18</v>
      </c>
      <c r="K2" s="1">
        <v>4</v>
      </c>
      <c r="L2" s="111">
        <v>63</v>
      </c>
      <c r="M2" s="1">
        <v>3</v>
      </c>
      <c r="N2" s="1">
        <v>6</v>
      </c>
      <c r="O2" s="111">
        <v>9</v>
      </c>
      <c r="P2" s="111">
        <v>99</v>
      </c>
    </row>
    <row r="3" spans="1:33">
      <c r="A3" s="41" t="s">
        <v>480</v>
      </c>
      <c r="B3" s="1">
        <v>16</v>
      </c>
      <c r="C3" s="1">
        <v>9</v>
      </c>
      <c r="D3" s="1">
        <v>2</v>
      </c>
      <c r="E3" s="1">
        <v>14</v>
      </c>
      <c r="F3" s="111">
        <v>41</v>
      </c>
      <c r="G3" s="1">
        <v>18</v>
      </c>
      <c r="H3" s="1">
        <v>6</v>
      </c>
      <c r="I3" s="1">
        <v>108</v>
      </c>
      <c r="J3" s="1">
        <v>49</v>
      </c>
      <c r="K3" s="1">
        <v>14</v>
      </c>
      <c r="L3" s="111">
        <v>195</v>
      </c>
      <c r="M3" s="1">
        <v>3</v>
      </c>
      <c r="N3" s="1">
        <v>12</v>
      </c>
      <c r="O3" s="111">
        <v>15</v>
      </c>
      <c r="P3" s="111">
        <v>251</v>
      </c>
    </row>
    <row r="4" spans="1:33">
      <c r="A4" s="41" t="s">
        <v>337</v>
      </c>
      <c r="B4" s="1">
        <v>6</v>
      </c>
      <c r="C4" s="1">
        <v>10</v>
      </c>
      <c r="D4" s="1">
        <v>0</v>
      </c>
      <c r="E4" s="1">
        <v>9</v>
      </c>
      <c r="F4" s="111">
        <v>25</v>
      </c>
      <c r="G4" s="1">
        <v>3</v>
      </c>
      <c r="H4" s="1">
        <v>1</v>
      </c>
      <c r="I4" s="1">
        <v>26</v>
      </c>
      <c r="J4" s="1">
        <v>12</v>
      </c>
      <c r="K4" s="1">
        <v>1</v>
      </c>
      <c r="L4" s="111">
        <v>43</v>
      </c>
      <c r="M4" s="1">
        <v>2</v>
      </c>
      <c r="N4" s="1">
        <v>4</v>
      </c>
      <c r="O4" s="111">
        <v>6</v>
      </c>
      <c r="P4" s="111">
        <v>74</v>
      </c>
    </row>
    <row r="5" spans="1:33">
      <c r="A5" s="41" t="s">
        <v>481</v>
      </c>
      <c r="B5" s="1">
        <v>4</v>
      </c>
      <c r="C5" s="1">
        <v>2</v>
      </c>
      <c r="D5" s="1">
        <v>0</v>
      </c>
      <c r="E5" s="1">
        <v>0</v>
      </c>
      <c r="F5" s="111">
        <v>6</v>
      </c>
      <c r="G5" s="1">
        <v>0</v>
      </c>
      <c r="H5" s="1">
        <v>0</v>
      </c>
      <c r="I5" s="1">
        <v>9</v>
      </c>
      <c r="J5" s="1">
        <v>5</v>
      </c>
      <c r="K5" s="1">
        <v>0</v>
      </c>
      <c r="L5" s="111">
        <v>14</v>
      </c>
      <c r="M5" s="1">
        <v>0</v>
      </c>
      <c r="N5" s="1">
        <v>17</v>
      </c>
      <c r="O5" s="111">
        <v>17</v>
      </c>
      <c r="P5" s="111">
        <v>37</v>
      </c>
    </row>
    <row r="6" spans="1:33">
      <c r="A6" s="41" t="s">
        <v>482</v>
      </c>
      <c r="B6" s="1">
        <v>8</v>
      </c>
      <c r="C6" s="1">
        <v>0</v>
      </c>
      <c r="D6" s="1">
        <v>0</v>
      </c>
      <c r="E6" s="1">
        <v>2</v>
      </c>
      <c r="F6" s="111">
        <v>10</v>
      </c>
      <c r="G6" s="1">
        <v>0</v>
      </c>
      <c r="H6" s="1">
        <v>0</v>
      </c>
      <c r="I6" s="1">
        <v>3</v>
      </c>
      <c r="J6" s="1">
        <v>1</v>
      </c>
      <c r="K6" s="1">
        <v>0</v>
      </c>
      <c r="L6" s="111">
        <v>4</v>
      </c>
      <c r="M6" s="1">
        <v>0</v>
      </c>
      <c r="N6" s="1">
        <v>2</v>
      </c>
      <c r="O6" s="111">
        <v>2</v>
      </c>
      <c r="P6" s="111">
        <v>16</v>
      </c>
    </row>
    <row r="7" spans="1:33">
      <c r="A7" s="41" t="s">
        <v>488</v>
      </c>
      <c r="B7" s="1">
        <v>2</v>
      </c>
      <c r="C7" s="1">
        <v>1</v>
      </c>
      <c r="D7" s="1">
        <v>0</v>
      </c>
      <c r="E7" s="1">
        <v>0</v>
      </c>
      <c r="F7" s="111">
        <v>3</v>
      </c>
      <c r="G7" s="1">
        <v>1</v>
      </c>
      <c r="H7" s="1">
        <v>0</v>
      </c>
      <c r="I7" s="1">
        <v>4</v>
      </c>
      <c r="J7" s="1">
        <v>1</v>
      </c>
      <c r="K7" s="1">
        <v>0</v>
      </c>
      <c r="L7" s="111">
        <v>6</v>
      </c>
      <c r="M7" s="1">
        <v>0</v>
      </c>
      <c r="N7" s="1">
        <v>0</v>
      </c>
      <c r="O7" s="111">
        <v>0</v>
      </c>
      <c r="P7" s="111">
        <v>9</v>
      </c>
    </row>
    <row r="8" spans="1:33">
      <c r="A8" s="15" t="s">
        <v>497</v>
      </c>
      <c r="B8" s="112">
        <f>SUM(B2:B7)</f>
        <v>47</v>
      </c>
      <c r="C8" s="112">
        <f t="shared" ref="C8:P8" si="0">SUM(C2:C7)</f>
        <v>25</v>
      </c>
      <c r="D8" s="112">
        <f t="shared" si="0"/>
        <v>2</v>
      </c>
      <c r="E8" s="112">
        <f t="shared" si="0"/>
        <v>38</v>
      </c>
      <c r="F8" s="113">
        <f>SUM(F2:F7)</f>
        <v>112</v>
      </c>
      <c r="G8" s="112">
        <f t="shared" si="0"/>
        <v>36</v>
      </c>
      <c r="H8" s="112">
        <f t="shared" si="0"/>
        <v>9</v>
      </c>
      <c r="I8" s="112">
        <f t="shared" si="0"/>
        <v>175</v>
      </c>
      <c r="J8" s="112">
        <f t="shared" si="0"/>
        <v>86</v>
      </c>
      <c r="K8" s="112">
        <f t="shared" si="0"/>
        <v>19</v>
      </c>
      <c r="L8" s="113">
        <f t="shared" si="0"/>
        <v>325</v>
      </c>
      <c r="M8" s="112">
        <f t="shared" si="0"/>
        <v>8</v>
      </c>
      <c r="N8" s="112">
        <f t="shared" si="0"/>
        <v>41</v>
      </c>
      <c r="O8" s="113">
        <f t="shared" si="0"/>
        <v>49</v>
      </c>
      <c r="P8" s="113">
        <f t="shared" si="0"/>
        <v>486</v>
      </c>
      <c r="Q8" s="37">
        <f>F8+L8+O8</f>
        <v>486</v>
      </c>
    </row>
    <row r="10" spans="1:33" ht="51.75">
      <c r="A10" s="38" t="s">
        <v>654</v>
      </c>
      <c r="B10" s="39" t="s">
        <v>588</v>
      </c>
      <c r="C10" s="39" t="s">
        <v>589</v>
      </c>
      <c r="D10" s="39" t="s">
        <v>590</v>
      </c>
      <c r="E10" s="39" t="s">
        <v>606</v>
      </c>
      <c r="F10" s="121" t="s">
        <v>607</v>
      </c>
      <c r="G10" s="39" t="s">
        <v>608</v>
      </c>
      <c r="H10" s="39" t="s">
        <v>609</v>
      </c>
      <c r="I10" s="39" t="s">
        <v>610</v>
      </c>
      <c r="J10" s="39" t="s">
        <v>611</v>
      </c>
      <c r="K10" s="39" t="s">
        <v>612</v>
      </c>
      <c r="L10" s="40" t="s">
        <v>495</v>
      </c>
      <c r="M10" s="39" t="s">
        <v>613</v>
      </c>
      <c r="N10" s="39" t="s">
        <v>614</v>
      </c>
      <c r="O10" s="97" t="s">
        <v>615</v>
      </c>
      <c r="P10" s="40" t="s">
        <v>478</v>
      </c>
      <c r="R10" s="38" t="s">
        <v>657</v>
      </c>
      <c r="S10" s="39" t="s">
        <v>588</v>
      </c>
      <c r="T10" s="39" t="s">
        <v>589</v>
      </c>
      <c r="U10" s="39" t="s">
        <v>590</v>
      </c>
      <c r="V10" s="39" t="s">
        <v>606</v>
      </c>
      <c r="W10" s="40" t="s">
        <v>607</v>
      </c>
      <c r="X10" s="39" t="s">
        <v>608</v>
      </c>
      <c r="Y10" s="39" t="s">
        <v>609</v>
      </c>
      <c r="Z10" s="39" t="s">
        <v>610</v>
      </c>
      <c r="AA10" s="39" t="s">
        <v>611</v>
      </c>
      <c r="AB10" s="39" t="s">
        <v>612</v>
      </c>
      <c r="AC10" s="40" t="s">
        <v>495</v>
      </c>
      <c r="AD10" s="39" t="s">
        <v>613</v>
      </c>
      <c r="AE10" s="39" t="s">
        <v>614</v>
      </c>
      <c r="AF10" s="97" t="s">
        <v>615</v>
      </c>
      <c r="AG10" s="40" t="s">
        <v>478</v>
      </c>
    </row>
    <row r="11" spans="1:33">
      <c r="A11" s="41" t="s">
        <v>351</v>
      </c>
      <c r="B11" s="114">
        <v>3</v>
      </c>
      <c r="C11" s="114"/>
      <c r="D11" s="114"/>
      <c r="E11" s="114">
        <v>3</v>
      </c>
      <c r="F11" s="115">
        <f>SUM(B11:E11)</f>
        <v>6</v>
      </c>
      <c r="G11" s="114">
        <v>3</v>
      </c>
      <c r="H11" s="114">
        <v>1</v>
      </c>
      <c r="I11" s="114">
        <v>4</v>
      </c>
      <c r="J11" s="114">
        <v>5</v>
      </c>
      <c r="K11" s="114"/>
      <c r="L11" s="115">
        <f>SUM(G11:K11)</f>
        <v>13</v>
      </c>
      <c r="M11" s="114">
        <v>2</v>
      </c>
      <c r="N11" s="114">
        <v>2</v>
      </c>
      <c r="O11" s="116">
        <f>M11+N11</f>
        <v>4</v>
      </c>
      <c r="P11" s="117">
        <f>F11+L11+O11</f>
        <v>23</v>
      </c>
      <c r="R11" s="41" t="s">
        <v>351</v>
      </c>
      <c r="S11" s="42">
        <f>B11/B2%</f>
        <v>27.272727272727273</v>
      </c>
      <c r="T11" s="42">
        <f t="shared" ref="T11:X17" si="1">C11/C2%</f>
        <v>0</v>
      </c>
      <c r="U11" s="42"/>
      <c r="V11" s="42">
        <f t="shared" si="1"/>
        <v>23.076923076923077</v>
      </c>
      <c r="W11" s="123">
        <f>F11/F2%</f>
        <v>22.222222222222221</v>
      </c>
      <c r="X11" s="42">
        <f t="shared" si="1"/>
        <v>21.428571428571427</v>
      </c>
      <c r="Y11" s="42">
        <f t="shared" ref="Y11:Y13" si="2">H11/H2%</f>
        <v>50</v>
      </c>
      <c r="Z11" s="42">
        <f t="shared" ref="Z11:Z17" si="3">I11/I2%</f>
        <v>16</v>
      </c>
      <c r="AA11" s="42">
        <f t="shared" ref="AA11:AA17" si="4">J11/J2%</f>
        <v>27.777777777777779</v>
      </c>
      <c r="AB11" s="42">
        <f t="shared" ref="AB11:AB13" si="5">K11/K2%</f>
        <v>0</v>
      </c>
      <c r="AC11" s="123">
        <f>L11/L2%</f>
        <v>20.634920634920636</v>
      </c>
      <c r="AD11" s="42">
        <f t="shared" ref="AD11:AE15" si="6">M11/M2%</f>
        <v>66.666666666666671</v>
      </c>
      <c r="AE11" s="42">
        <f t="shared" si="6"/>
        <v>33.333333333333336</v>
      </c>
      <c r="AF11" s="123">
        <f>O11/O2%</f>
        <v>44.444444444444443</v>
      </c>
      <c r="AG11" s="123">
        <f>P11/P2%</f>
        <v>23.232323232323232</v>
      </c>
    </row>
    <row r="12" spans="1:33">
      <c r="A12" s="41" t="s">
        <v>480</v>
      </c>
      <c r="B12" s="114">
        <v>1</v>
      </c>
      <c r="C12" s="114"/>
      <c r="D12" s="114"/>
      <c r="E12" s="114">
        <v>3</v>
      </c>
      <c r="F12" s="117">
        <f t="shared" ref="F12:F16" si="7">SUM(B12:E12)</f>
        <v>4</v>
      </c>
      <c r="G12" s="114">
        <v>4</v>
      </c>
      <c r="H12" s="114">
        <v>5</v>
      </c>
      <c r="I12" s="114">
        <v>13</v>
      </c>
      <c r="J12" s="114">
        <v>7</v>
      </c>
      <c r="K12" s="114"/>
      <c r="L12" s="117">
        <f>SUM(G12:K12)</f>
        <v>29</v>
      </c>
      <c r="M12" s="114"/>
      <c r="N12" s="114"/>
      <c r="O12" s="116">
        <f t="shared" ref="O12:O16" si="8">M12+N12</f>
        <v>0</v>
      </c>
      <c r="P12" s="117">
        <f t="shared" ref="P12:P16" si="9">F12+L12+O12</f>
        <v>33</v>
      </c>
      <c r="R12" s="41" t="s">
        <v>480</v>
      </c>
      <c r="S12" s="42">
        <f t="shared" ref="S12:S17" si="10">B12/B3%</f>
        <v>6.25</v>
      </c>
      <c r="T12" s="42">
        <f t="shared" si="1"/>
        <v>0</v>
      </c>
      <c r="U12" s="42">
        <f t="shared" si="1"/>
        <v>0</v>
      </c>
      <c r="V12" s="42">
        <f t="shared" si="1"/>
        <v>21.428571428571427</v>
      </c>
      <c r="W12" s="124">
        <f t="shared" si="1"/>
        <v>9.7560975609756095</v>
      </c>
      <c r="X12" s="42">
        <f t="shared" si="1"/>
        <v>22.222222222222221</v>
      </c>
      <c r="Y12" s="42">
        <f t="shared" si="2"/>
        <v>83.333333333333343</v>
      </c>
      <c r="Z12" s="42">
        <f t="shared" si="3"/>
        <v>12.037037037037036</v>
      </c>
      <c r="AA12" s="42">
        <f t="shared" si="4"/>
        <v>14.285714285714286</v>
      </c>
      <c r="AB12" s="42">
        <f t="shared" si="5"/>
        <v>0</v>
      </c>
      <c r="AC12" s="124">
        <f t="shared" ref="AC12:AC17" si="11">L12/L3%</f>
        <v>14.871794871794872</v>
      </c>
      <c r="AD12" s="42">
        <f t="shared" si="6"/>
        <v>0</v>
      </c>
      <c r="AE12" s="42">
        <f t="shared" si="6"/>
        <v>0</v>
      </c>
      <c r="AF12" s="124">
        <f t="shared" ref="AF12:AG17" si="12">O12/O3%</f>
        <v>0</v>
      </c>
      <c r="AG12" s="124">
        <f t="shared" si="12"/>
        <v>13.147410358565738</v>
      </c>
    </row>
    <row r="13" spans="1:33">
      <c r="A13" s="41" t="s">
        <v>337</v>
      </c>
      <c r="B13" s="114"/>
      <c r="C13" s="114"/>
      <c r="D13" s="114"/>
      <c r="E13" s="114"/>
      <c r="F13" s="117">
        <f t="shared" si="7"/>
        <v>0</v>
      </c>
      <c r="G13" s="114"/>
      <c r="H13" s="114"/>
      <c r="I13" s="114">
        <v>2</v>
      </c>
      <c r="J13" s="114">
        <v>1</v>
      </c>
      <c r="K13" s="114"/>
      <c r="L13" s="117">
        <f t="shared" ref="L13:L16" si="13">SUM(G13:K13)</f>
        <v>3</v>
      </c>
      <c r="M13" s="114"/>
      <c r="N13" s="114"/>
      <c r="O13" s="116">
        <f t="shared" si="8"/>
        <v>0</v>
      </c>
      <c r="P13" s="117">
        <f t="shared" si="9"/>
        <v>3</v>
      </c>
      <c r="R13" s="41" t="s">
        <v>337</v>
      </c>
      <c r="S13" s="42">
        <f t="shared" si="10"/>
        <v>0</v>
      </c>
      <c r="T13" s="42">
        <f t="shared" si="1"/>
        <v>0</v>
      </c>
      <c r="U13" s="42"/>
      <c r="V13" s="42">
        <f t="shared" si="1"/>
        <v>0</v>
      </c>
      <c r="W13" s="124">
        <f t="shared" si="1"/>
        <v>0</v>
      </c>
      <c r="X13" s="42">
        <f t="shared" si="1"/>
        <v>0</v>
      </c>
      <c r="Y13" s="42">
        <f t="shared" si="2"/>
        <v>0</v>
      </c>
      <c r="Z13" s="42">
        <f t="shared" si="3"/>
        <v>7.6923076923076916</v>
      </c>
      <c r="AA13" s="42">
        <f t="shared" si="4"/>
        <v>8.3333333333333339</v>
      </c>
      <c r="AB13" s="42">
        <f t="shared" si="5"/>
        <v>0</v>
      </c>
      <c r="AC13" s="124">
        <f t="shared" si="11"/>
        <v>6.9767441860465116</v>
      </c>
      <c r="AD13" s="42">
        <f t="shared" si="6"/>
        <v>0</v>
      </c>
      <c r="AE13" s="42">
        <f t="shared" si="6"/>
        <v>0</v>
      </c>
      <c r="AF13" s="124">
        <f t="shared" si="12"/>
        <v>0</v>
      </c>
      <c r="AG13" s="124">
        <f t="shared" si="12"/>
        <v>4.0540540540540544</v>
      </c>
    </row>
    <row r="14" spans="1:33">
      <c r="A14" s="41" t="s">
        <v>481</v>
      </c>
      <c r="B14" s="114"/>
      <c r="C14" s="114"/>
      <c r="D14" s="114"/>
      <c r="E14" s="114"/>
      <c r="F14" s="117">
        <f t="shared" si="7"/>
        <v>0</v>
      </c>
      <c r="G14" s="114"/>
      <c r="H14" s="114"/>
      <c r="I14" s="114"/>
      <c r="J14" s="114"/>
      <c r="K14" s="114"/>
      <c r="L14" s="117">
        <f t="shared" si="13"/>
        <v>0</v>
      </c>
      <c r="M14" s="114"/>
      <c r="N14" s="114">
        <v>3</v>
      </c>
      <c r="O14" s="116">
        <f t="shared" si="8"/>
        <v>3</v>
      </c>
      <c r="P14" s="117">
        <f t="shared" si="9"/>
        <v>3</v>
      </c>
      <c r="R14" s="41" t="s">
        <v>481</v>
      </c>
      <c r="S14" s="42">
        <f t="shared" si="10"/>
        <v>0</v>
      </c>
      <c r="T14" s="42">
        <f t="shared" si="1"/>
        <v>0</v>
      </c>
      <c r="U14" s="42"/>
      <c r="V14" s="42" t="e">
        <f t="shared" si="1"/>
        <v>#DIV/0!</v>
      </c>
      <c r="W14" s="124">
        <f t="shared" si="1"/>
        <v>0</v>
      </c>
      <c r="X14" s="42"/>
      <c r="Y14" s="42"/>
      <c r="Z14" s="42">
        <f t="shared" si="3"/>
        <v>0</v>
      </c>
      <c r="AA14" s="42">
        <f t="shared" si="4"/>
        <v>0</v>
      </c>
      <c r="AB14" s="42"/>
      <c r="AC14" s="124">
        <f t="shared" si="11"/>
        <v>0</v>
      </c>
      <c r="AD14" s="42"/>
      <c r="AE14" s="42">
        <f t="shared" si="6"/>
        <v>17.647058823529409</v>
      </c>
      <c r="AF14" s="124">
        <f t="shared" si="12"/>
        <v>17.647058823529409</v>
      </c>
      <c r="AG14" s="124">
        <f t="shared" si="12"/>
        <v>8.1081081081081088</v>
      </c>
    </row>
    <row r="15" spans="1:33">
      <c r="A15" s="41" t="s">
        <v>482</v>
      </c>
      <c r="B15" s="114"/>
      <c r="C15" s="114"/>
      <c r="D15" s="114"/>
      <c r="E15" s="114"/>
      <c r="F15" s="117">
        <f t="shared" si="7"/>
        <v>0</v>
      </c>
      <c r="G15" s="114"/>
      <c r="H15" s="114"/>
      <c r="I15" s="114"/>
      <c r="J15" s="114"/>
      <c r="K15" s="114"/>
      <c r="L15" s="117">
        <f t="shared" si="13"/>
        <v>0</v>
      </c>
      <c r="M15" s="114"/>
      <c r="N15" s="114"/>
      <c r="O15" s="116">
        <f t="shared" si="8"/>
        <v>0</v>
      </c>
      <c r="P15" s="117">
        <f t="shared" si="9"/>
        <v>0</v>
      </c>
      <c r="R15" s="41" t="s">
        <v>482</v>
      </c>
      <c r="S15" s="42">
        <f t="shared" si="10"/>
        <v>0</v>
      </c>
      <c r="T15" s="42"/>
      <c r="U15" s="42"/>
      <c r="V15" s="42">
        <f t="shared" si="1"/>
        <v>0</v>
      </c>
      <c r="W15" s="124">
        <f t="shared" si="1"/>
        <v>0</v>
      </c>
      <c r="X15" s="42"/>
      <c r="Y15" s="42"/>
      <c r="Z15" s="42">
        <f t="shared" si="3"/>
        <v>0</v>
      </c>
      <c r="AA15" s="42">
        <f t="shared" si="4"/>
        <v>0</v>
      </c>
      <c r="AB15" s="42"/>
      <c r="AC15" s="124">
        <f t="shared" si="11"/>
        <v>0</v>
      </c>
      <c r="AD15" s="42"/>
      <c r="AE15" s="42">
        <f t="shared" si="6"/>
        <v>0</v>
      </c>
      <c r="AF15" s="124">
        <f t="shared" si="12"/>
        <v>0</v>
      </c>
      <c r="AG15" s="124">
        <f t="shared" si="12"/>
        <v>0</v>
      </c>
    </row>
    <row r="16" spans="1:33">
      <c r="A16" s="41" t="s">
        <v>488</v>
      </c>
      <c r="B16" s="114"/>
      <c r="C16" s="114">
        <v>1</v>
      </c>
      <c r="D16" s="114"/>
      <c r="E16" s="114"/>
      <c r="F16" s="122">
        <f t="shared" si="7"/>
        <v>1</v>
      </c>
      <c r="G16" s="114"/>
      <c r="H16" s="114"/>
      <c r="I16" s="114">
        <v>1</v>
      </c>
      <c r="J16" s="114"/>
      <c r="K16" s="114"/>
      <c r="L16" s="117">
        <f t="shared" si="13"/>
        <v>1</v>
      </c>
      <c r="M16" s="114"/>
      <c r="N16" s="114"/>
      <c r="O16" s="116">
        <f t="shared" si="8"/>
        <v>0</v>
      </c>
      <c r="P16" s="117">
        <f t="shared" si="9"/>
        <v>2</v>
      </c>
      <c r="R16" s="41" t="s">
        <v>488</v>
      </c>
      <c r="S16" s="42">
        <f t="shared" si="10"/>
        <v>0</v>
      </c>
      <c r="T16" s="42">
        <f t="shared" si="1"/>
        <v>100</v>
      </c>
      <c r="U16" s="42"/>
      <c r="V16" s="42"/>
      <c r="W16" s="125">
        <f t="shared" si="1"/>
        <v>33.333333333333336</v>
      </c>
      <c r="X16" s="42">
        <f t="shared" si="1"/>
        <v>0</v>
      </c>
      <c r="Y16" s="42"/>
      <c r="Z16" s="42">
        <f t="shared" si="3"/>
        <v>25</v>
      </c>
      <c r="AA16" s="42">
        <f t="shared" si="4"/>
        <v>0</v>
      </c>
      <c r="AB16" s="42"/>
      <c r="AC16" s="125">
        <f t="shared" si="11"/>
        <v>16.666666666666668</v>
      </c>
      <c r="AD16" s="42"/>
      <c r="AE16" s="42"/>
      <c r="AF16" s="125"/>
      <c r="AG16" s="125">
        <f t="shared" si="12"/>
        <v>22.222222222222221</v>
      </c>
    </row>
    <row r="17" spans="1:33">
      <c r="A17" s="15" t="s">
        <v>497</v>
      </c>
      <c r="B17" s="112">
        <f>SUM(B11:B16)</f>
        <v>4</v>
      </c>
      <c r="C17" s="112">
        <f t="shared" ref="C17" si="14">SUM(C11:C16)</f>
        <v>1</v>
      </c>
      <c r="D17" s="112">
        <f t="shared" ref="D17" si="15">SUM(D11:D16)</f>
        <v>0</v>
      </c>
      <c r="E17" s="112">
        <f t="shared" ref="E17" si="16">SUM(E11:E16)</f>
        <v>6</v>
      </c>
      <c r="F17" s="122">
        <f>SUM(F11:F16)</f>
        <v>11</v>
      </c>
      <c r="G17" s="112">
        <f t="shared" ref="G17" si="17">SUM(G11:G16)</f>
        <v>7</v>
      </c>
      <c r="H17" s="112">
        <f t="shared" ref="H17" si="18">SUM(H11:H16)</f>
        <v>6</v>
      </c>
      <c r="I17" s="112">
        <f t="shared" ref="I17" si="19">SUM(I11:I16)</f>
        <v>20</v>
      </c>
      <c r="J17" s="112">
        <f t="shared" ref="J17" si="20">SUM(J11:J16)</f>
        <v>13</v>
      </c>
      <c r="K17" s="112">
        <f t="shared" ref="K17" si="21">SUM(K11:K16)</f>
        <v>0</v>
      </c>
      <c r="L17" s="113">
        <f t="shared" ref="L17" si="22">SUM(L11:L16)</f>
        <v>46</v>
      </c>
      <c r="M17" s="112">
        <f t="shared" ref="M17" si="23">SUM(M11:M16)</f>
        <v>2</v>
      </c>
      <c r="N17" s="112">
        <f t="shared" ref="N17" si="24">SUM(N11:N16)</f>
        <v>5</v>
      </c>
      <c r="O17" s="113">
        <f t="shared" ref="O17" si="25">SUM(O11:O16)</f>
        <v>7</v>
      </c>
      <c r="P17" s="113">
        <f t="shared" ref="P17" si="26">SUM(P11:P16)</f>
        <v>64</v>
      </c>
      <c r="R17" s="13" t="s">
        <v>497</v>
      </c>
      <c r="S17" s="126">
        <f t="shared" si="10"/>
        <v>8.5106382978723403</v>
      </c>
      <c r="T17" s="71">
        <f t="shared" si="1"/>
        <v>4</v>
      </c>
      <c r="U17" s="71">
        <f t="shared" ref="U17" si="27">D17/D8%</f>
        <v>0</v>
      </c>
      <c r="V17" s="128">
        <f t="shared" ref="V17" si="28">E17/E8%</f>
        <v>15.789473684210526</v>
      </c>
      <c r="W17" s="71">
        <f t="shared" si="1"/>
        <v>9.8214285714285712</v>
      </c>
      <c r="X17" s="126">
        <f t="shared" si="1"/>
        <v>19.444444444444446</v>
      </c>
      <c r="Y17" s="71">
        <f t="shared" ref="Y17" si="29">H17/H8%</f>
        <v>66.666666666666671</v>
      </c>
      <c r="Z17" s="71">
        <f t="shared" si="3"/>
        <v>11.428571428571429</v>
      </c>
      <c r="AA17" s="71">
        <f t="shared" si="4"/>
        <v>15.116279069767442</v>
      </c>
      <c r="AB17" s="128">
        <f t="shared" ref="AB17" si="30">K17/K8%</f>
        <v>0</v>
      </c>
      <c r="AC17" s="71">
        <f t="shared" si="11"/>
        <v>14.153846153846153</v>
      </c>
      <c r="AD17" s="126">
        <f t="shared" ref="AD17" si="31">M17/M8%</f>
        <v>25</v>
      </c>
      <c r="AE17" s="128">
        <f t="shared" ref="AE17" si="32">N17/N8%</f>
        <v>12.195121951219512</v>
      </c>
      <c r="AF17" s="71">
        <f t="shared" ref="AF17" si="33">O17/O8%</f>
        <v>14.285714285714286</v>
      </c>
      <c r="AG17" s="127">
        <f t="shared" si="12"/>
        <v>13.16872427983539</v>
      </c>
    </row>
    <row r="18" spans="1:33"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</row>
    <row r="19" spans="1:33" ht="51.75">
      <c r="A19" s="38" t="s">
        <v>655</v>
      </c>
      <c r="B19" s="118" t="s">
        <v>588</v>
      </c>
      <c r="C19" s="118" t="s">
        <v>589</v>
      </c>
      <c r="D19" s="118" t="s">
        <v>590</v>
      </c>
      <c r="E19" s="118" t="s">
        <v>606</v>
      </c>
      <c r="F19" s="119" t="s">
        <v>607</v>
      </c>
      <c r="G19" s="118" t="s">
        <v>608</v>
      </c>
      <c r="H19" s="118" t="s">
        <v>609</v>
      </c>
      <c r="I19" s="118" t="s">
        <v>610</v>
      </c>
      <c r="J19" s="118" t="s">
        <v>611</v>
      </c>
      <c r="K19" s="118" t="s">
        <v>612</v>
      </c>
      <c r="L19" s="119" t="s">
        <v>495</v>
      </c>
      <c r="M19" s="118" t="s">
        <v>613</v>
      </c>
      <c r="N19" s="118" t="s">
        <v>614</v>
      </c>
      <c r="O19" s="120" t="s">
        <v>615</v>
      </c>
      <c r="P19" s="119" t="s">
        <v>478</v>
      </c>
      <c r="R19" s="38" t="s">
        <v>658</v>
      </c>
      <c r="S19" s="39" t="s">
        <v>588</v>
      </c>
      <c r="T19" s="39" t="s">
        <v>589</v>
      </c>
      <c r="U19" s="39" t="s">
        <v>590</v>
      </c>
      <c r="V19" s="39" t="s">
        <v>606</v>
      </c>
      <c r="W19" s="40" t="s">
        <v>607</v>
      </c>
      <c r="X19" s="39" t="s">
        <v>608</v>
      </c>
      <c r="Y19" s="39" t="s">
        <v>609</v>
      </c>
      <c r="Z19" s="39" t="s">
        <v>610</v>
      </c>
      <c r="AA19" s="39" t="s">
        <v>611</v>
      </c>
      <c r="AB19" s="39" t="s">
        <v>612</v>
      </c>
      <c r="AC19" s="40" t="s">
        <v>495</v>
      </c>
      <c r="AD19" s="39" t="s">
        <v>613</v>
      </c>
      <c r="AE19" s="39" t="s">
        <v>614</v>
      </c>
      <c r="AF19" s="40" t="s">
        <v>615</v>
      </c>
      <c r="AG19" s="40" t="s">
        <v>478</v>
      </c>
    </row>
    <row r="20" spans="1:33">
      <c r="A20" s="41" t="s">
        <v>351</v>
      </c>
      <c r="B20" s="114">
        <v>1</v>
      </c>
      <c r="C20" s="114"/>
      <c r="D20" s="114"/>
      <c r="E20" s="114"/>
      <c r="F20" s="115">
        <f>SUM(B20:E20)</f>
        <v>1</v>
      </c>
      <c r="G20" s="114"/>
      <c r="H20" s="114"/>
      <c r="I20" s="114">
        <v>2</v>
      </c>
      <c r="J20" s="114"/>
      <c r="K20" s="114"/>
      <c r="L20" s="115">
        <f>SUM(G20:K20)</f>
        <v>2</v>
      </c>
      <c r="M20" s="114"/>
      <c r="N20" s="114"/>
      <c r="O20" s="116">
        <f>M20+N20</f>
        <v>0</v>
      </c>
      <c r="P20" s="117">
        <f>F20+L20+O20</f>
        <v>3</v>
      </c>
      <c r="R20" s="41" t="s">
        <v>351</v>
      </c>
      <c r="S20" s="42">
        <f>B20/B2%</f>
        <v>9.0909090909090917</v>
      </c>
      <c r="T20" s="42">
        <f t="shared" ref="T20:AG25" si="34">C20/C2%</f>
        <v>0</v>
      </c>
      <c r="U20" s="42"/>
      <c r="V20" s="42">
        <f t="shared" si="34"/>
        <v>0</v>
      </c>
      <c r="W20" s="123">
        <f t="shared" si="34"/>
        <v>3.7037037037037033</v>
      </c>
      <c r="X20" s="42">
        <f t="shared" si="34"/>
        <v>0</v>
      </c>
      <c r="Y20" s="42">
        <f t="shared" si="34"/>
        <v>0</v>
      </c>
      <c r="Z20" s="42">
        <f t="shared" si="34"/>
        <v>8</v>
      </c>
      <c r="AA20" s="42">
        <f t="shared" si="34"/>
        <v>0</v>
      </c>
      <c r="AB20" s="42">
        <f t="shared" si="34"/>
        <v>0</v>
      </c>
      <c r="AC20" s="123">
        <f t="shared" si="34"/>
        <v>3.1746031746031744</v>
      </c>
      <c r="AD20" s="42">
        <f t="shared" si="34"/>
        <v>0</v>
      </c>
      <c r="AE20" s="42">
        <f t="shared" si="34"/>
        <v>0</v>
      </c>
      <c r="AF20" s="124">
        <f t="shared" si="34"/>
        <v>0</v>
      </c>
      <c r="AG20" s="123">
        <f t="shared" si="34"/>
        <v>3.0303030303030303</v>
      </c>
    </row>
    <row r="21" spans="1:33">
      <c r="A21" s="41" t="s">
        <v>480</v>
      </c>
      <c r="B21" s="114"/>
      <c r="C21" s="114"/>
      <c r="D21" s="114"/>
      <c r="E21" s="114"/>
      <c r="F21" s="117">
        <f t="shared" ref="F21:F25" si="35">SUM(B21:E21)</f>
        <v>0</v>
      </c>
      <c r="G21" s="114"/>
      <c r="H21" s="114"/>
      <c r="I21" s="114">
        <v>2</v>
      </c>
      <c r="J21" s="114">
        <v>1</v>
      </c>
      <c r="K21" s="114"/>
      <c r="L21" s="117">
        <f>SUM(G21:K21)</f>
        <v>3</v>
      </c>
      <c r="M21" s="114"/>
      <c r="N21" s="114">
        <v>1</v>
      </c>
      <c r="O21" s="116">
        <f t="shared" ref="O21:O25" si="36">M21+N21</f>
        <v>1</v>
      </c>
      <c r="P21" s="117">
        <f t="shared" ref="P21:P25" si="37">F21+L21+O21</f>
        <v>4</v>
      </c>
      <c r="R21" s="41" t="s">
        <v>480</v>
      </c>
      <c r="S21" s="42">
        <f>B21/B3%</f>
        <v>0</v>
      </c>
      <c r="T21" s="42">
        <f t="shared" si="34"/>
        <v>0</v>
      </c>
      <c r="U21" s="42">
        <f t="shared" si="34"/>
        <v>0</v>
      </c>
      <c r="V21" s="42">
        <f t="shared" si="34"/>
        <v>0</v>
      </c>
      <c r="W21" s="124">
        <f t="shared" si="34"/>
        <v>0</v>
      </c>
      <c r="X21" s="42">
        <f t="shared" si="34"/>
        <v>0</v>
      </c>
      <c r="Y21" s="42">
        <f t="shared" si="34"/>
        <v>0</v>
      </c>
      <c r="Z21" s="42">
        <f t="shared" si="34"/>
        <v>1.8518518518518516</v>
      </c>
      <c r="AA21" s="42">
        <f t="shared" si="34"/>
        <v>2.0408163265306123</v>
      </c>
      <c r="AB21" s="42">
        <f t="shared" si="34"/>
        <v>0</v>
      </c>
      <c r="AC21" s="124">
        <f t="shared" si="34"/>
        <v>1.5384615384615385</v>
      </c>
      <c r="AD21" s="42">
        <f t="shared" si="34"/>
        <v>0</v>
      </c>
      <c r="AE21" s="42">
        <f t="shared" si="34"/>
        <v>8.3333333333333339</v>
      </c>
      <c r="AF21" s="124">
        <f t="shared" si="34"/>
        <v>6.666666666666667</v>
      </c>
      <c r="AG21" s="124">
        <f t="shared" si="34"/>
        <v>1.5936254980079683</v>
      </c>
    </row>
    <row r="22" spans="1:33">
      <c r="A22" s="41" t="s">
        <v>337</v>
      </c>
      <c r="B22" s="114"/>
      <c r="C22" s="114"/>
      <c r="D22" s="114"/>
      <c r="E22" s="114"/>
      <c r="F22" s="117">
        <f t="shared" si="35"/>
        <v>0</v>
      </c>
      <c r="G22" s="114"/>
      <c r="H22" s="114"/>
      <c r="I22" s="114"/>
      <c r="J22" s="114">
        <v>1</v>
      </c>
      <c r="K22" s="114"/>
      <c r="L22" s="117">
        <f t="shared" ref="L22:L25" si="38">SUM(G22:K22)</f>
        <v>1</v>
      </c>
      <c r="M22" s="114"/>
      <c r="N22" s="114"/>
      <c r="O22" s="116">
        <f t="shared" si="36"/>
        <v>0</v>
      </c>
      <c r="P22" s="117">
        <f t="shared" si="37"/>
        <v>1</v>
      </c>
      <c r="R22" s="41" t="s">
        <v>337</v>
      </c>
      <c r="S22" s="42">
        <f t="shared" ref="S22:S25" si="39">B22/B4%</f>
        <v>0</v>
      </c>
      <c r="T22" s="42">
        <f t="shared" si="34"/>
        <v>0</v>
      </c>
      <c r="U22" s="42"/>
      <c r="V22" s="42">
        <f t="shared" si="34"/>
        <v>0</v>
      </c>
      <c r="W22" s="124">
        <f t="shared" si="34"/>
        <v>0</v>
      </c>
      <c r="X22" s="42">
        <f t="shared" si="34"/>
        <v>0</v>
      </c>
      <c r="Y22" s="42">
        <f t="shared" si="34"/>
        <v>0</v>
      </c>
      <c r="Z22" s="42">
        <f t="shared" si="34"/>
        <v>0</v>
      </c>
      <c r="AA22" s="42">
        <f t="shared" si="34"/>
        <v>8.3333333333333339</v>
      </c>
      <c r="AB22" s="42">
        <f t="shared" si="34"/>
        <v>0</v>
      </c>
      <c r="AC22" s="124">
        <f t="shared" si="34"/>
        <v>2.3255813953488373</v>
      </c>
      <c r="AD22" s="42">
        <f t="shared" si="34"/>
        <v>0</v>
      </c>
      <c r="AE22" s="42">
        <f t="shared" si="34"/>
        <v>0</v>
      </c>
      <c r="AF22" s="124">
        <f t="shared" si="34"/>
        <v>0</v>
      </c>
      <c r="AG22" s="124">
        <f t="shared" si="34"/>
        <v>1.3513513513513513</v>
      </c>
    </row>
    <row r="23" spans="1:33">
      <c r="A23" s="41" t="s">
        <v>481</v>
      </c>
      <c r="B23" s="114"/>
      <c r="C23" s="114"/>
      <c r="D23" s="114"/>
      <c r="E23" s="114"/>
      <c r="F23" s="117">
        <f t="shared" si="35"/>
        <v>0</v>
      </c>
      <c r="G23" s="114"/>
      <c r="H23" s="114"/>
      <c r="I23" s="114"/>
      <c r="J23" s="114"/>
      <c r="K23" s="114"/>
      <c r="L23" s="117">
        <f t="shared" si="38"/>
        <v>0</v>
      </c>
      <c r="M23" s="114"/>
      <c r="N23" s="114"/>
      <c r="O23" s="116">
        <f t="shared" si="36"/>
        <v>0</v>
      </c>
      <c r="P23" s="117">
        <f t="shared" si="37"/>
        <v>0</v>
      </c>
      <c r="R23" s="41" t="s">
        <v>481</v>
      </c>
      <c r="S23" s="42">
        <f t="shared" si="39"/>
        <v>0</v>
      </c>
      <c r="T23" s="42">
        <f t="shared" si="34"/>
        <v>0</v>
      </c>
      <c r="U23" s="42"/>
      <c r="V23" s="42" t="e">
        <f t="shared" si="34"/>
        <v>#DIV/0!</v>
      </c>
      <c r="W23" s="124">
        <f t="shared" si="34"/>
        <v>0</v>
      </c>
      <c r="X23" s="42"/>
      <c r="Y23" s="42"/>
      <c r="Z23" s="42">
        <f t="shared" si="34"/>
        <v>0</v>
      </c>
      <c r="AA23" s="42">
        <f t="shared" si="34"/>
        <v>0</v>
      </c>
      <c r="AB23" s="42"/>
      <c r="AC23" s="124">
        <f t="shared" si="34"/>
        <v>0</v>
      </c>
      <c r="AD23" s="42"/>
      <c r="AE23" s="42">
        <f t="shared" si="34"/>
        <v>0</v>
      </c>
      <c r="AF23" s="124">
        <f t="shared" si="34"/>
        <v>0</v>
      </c>
      <c r="AG23" s="124">
        <f t="shared" si="34"/>
        <v>0</v>
      </c>
    </row>
    <row r="24" spans="1:33">
      <c r="A24" s="41" t="s">
        <v>482</v>
      </c>
      <c r="B24" s="114"/>
      <c r="C24" s="114"/>
      <c r="D24" s="114"/>
      <c r="E24" s="114"/>
      <c r="F24" s="117">
        <f t="shared" si="35"/>
        <v>0</v>
      </c>
      <c r="G24" s="114"/>
      <c r="H24" s="114"/>
      <c r="I24" s="114">
        <v>1</v>
      </c>
      <c r="J24" s="114"/>
      <c r="K24" s="114"/>
      <c r="L24" s="117">
        <f t="shared" si="38"/>
        <v>1</v>
      </c>
      <c r="M24" s="114"/>
      <c r="N24" s="114"/>
      <c r="O24" s="116">
        <f t="shared" si="36"/>
        <v>0</v>
      </c>
      <c r="P24" s="117">
        <f t="shared" si="37"/>
        <v>1</v>
      </c>
      <c r="R24" s="41" t="s">
        <v>482</v>
      </c>
      <c r="S24" s="42">
        <f t="shared" si="39"/>
        <v>0</v>
      </c>
      <c r="T24" s="42"/>
      <c r="U24" s="42"/>
      <c r="V24" s="42">
        <f t="shared" si="34"/>
        <v>0</v>
      </c>
      <c r="W24" s="124">
        <f t="shared" si="34"/>
        <v>0</v>
      </c>
      <c r="X24" s="42"/>
      <c r="Y24" s="42"/>
      <c r="Z24" s="42">
        <f t="shared" si="34"/>
        <v>33.333333333333336</v>
      </c>
      <c r="AA24" s="42">
        <f t="shared" si="34"/>
        <v>0</v>
      </c>
      <c r="AB24" s="42"/>
      <c r="AC24" s="124">
        <f t="shared" si="34"/>
        <v>25</v>
      </c>
      <c r="AD24" s="42"/>
      <c r="AE24" s="42">
        <f t="shared" si="34"/>
        <v>0</v>
      </c>
      <c r="AF24" s="124">
        <f t="shared" si="34"/>
        <v>0</v>
      </c>
      <c r="AG24" s="124">
        <f t="shared" si="34"/>
        <v>6.25</v>
      </c>
    </row>
    <row r="25" spans="1:33">
      <c r="A25" s="41" t="s">
        <v>488</v>
      </c>
      <c r="B25" s="114"/>
      <c r="C25" s="114"/>
      <c r="D25" s="114"/>
      <c r="E25" s="114"/>
      <c r="F25" s="122">
        <f t="shared" si="35"/>
        <v>0</v>
      </c>
      <c r="G25" s="114"/>
      <c r="H25" s="114"/>
      <c r="I25" s="114"/>
      <c r="J25" s="114">
        <v>1</v>
      </c>
      <c r="K25" s="114"/>
      <c r="L25" s="117">
        <f t="shared" si="38"/>
        <v>1</v>
      </c>
      <c r="M25" s="114"/>
      <c r="N25" s="114"/>
      <c r="O25" s="116">
        <f t="shared" si="36"/>
        <v>0</v>
      </c>
      <c r="P25" s="117">
        <f t="shared" si="37"/>
        <v>1</v>
      </c>
      <c r="R25" s="41" t="s">
        <v>488</v>
      </c>
      <c r="S25" s="42">
        <f t="shared" si="39"/>
        <v>0</v>
      </c>
      <c r="T25" s="42">
        <f t="shared" si="34"/>
        <v>0</v>
      </c>
      <c r="U25" s="42"/>
      <c r="V25" s="42"/>
      <c r="W25" s="124">
        <f t="shared" si="34"/>
        <v>0</v>
      </c>
      <c r="X25" s="42">
        <f t="shared" si="34"/>
        <v>0</v>
      </c>
      <c r="Y25" s="42"/>
      <c r="Z25" s="42">
        <f t="shared" si="34"/>
        <v>0</v>
      </c>
      <c r="AA25" s="42">
        <f t="shared" si="34"/>
        <v>100</v>
      </c>
      <c r="AB25" s="42"/>
      <c r="AC25" s="124">
        <f t="shared" si="34"/>
        <v>16.666666666666668</v>
      </c>
      <c r="AD25" s="42"/>
      <c r="AE25" s="42"/>
      <c r="AF25" s="124"/>
      <c r="AG25" s="124">
        <f t="shared" si="34"/>
        <v>11.111111111111111</v>
      </c>
    </row>
    <row r="26" spans="1:33">
      <c r="A26" s="15" t="s">
        <v>497</v>
      </c>
      <c r="B26" s="112">
        <f>SUM(B20:B25)</f>
        <v>1</v>
      </c>
      <c r="C26" s="112">
        <f t="shared" ref="C26" si="40">SUM(C20:C25)</f>
        <v>0</v>
      </c>
      <c r="D26" s="112">
        <f t="shared" ref="D26" si="41">SUM(D20:D25)</f>
        <v>0</v>
      </c>
      <c r="E26" s="112">
        <f t="shared" ref="E26" si="42">SUM(E20:E25)</f>
        <v>0</v>
      </c>
      <c r="F26" s="122">
        <f>SUM(F20:F25)</f>
        <v>1</v>
      </c>
      <c r="G26" s="112">
        <f t="shared" ref="G26" si="43">SUM(G20:G25)</f>
        <v>0</v>
      </c>
      <c r="H26" s="112">
        <f t="shared" ref="H26" si="44">SUM(H20:H25)</f>
        <v>0</v>
      </c>
      <c r="I26" s="112">
        <f t="shared" ref="I26" si="45">SUM(I20:I25)</f>
        <v>5</v>
      </c>
      <c r="J26" s="112">
        <f t="shared" ref="J26" si="46">SUM(J20:J25)</f>
        <v>3</v>
      </c>
      <c r="K26" s="112">
        <f t="shared" ref="K26:L26" si="47">SUM(K20:K25)</f>
        <v>0</v>
      </c>
      <c r="L26" s="113">
        <f t="shared" si="47"/>
        <v>8</v>
      </c>
      <c r="M26" s="112">
        <f t="shared" ref="M26" si="48">SUM(M20:M25)</f>
        <v>0</v>
      </c>
      <c r="N26" s="112">
        <f t="shared" ref="N26" si="49">SUM(N20:N25)</f>
        <v>1</v>
      </c>
      <c r="O26" s="113">
        <f t="shared" ref="O26" si="50">SUM(O20:O25)</f>
        <v>1</v>
      </c>
      <c r="P26" s="113">
        <f t="shared" ref="P26" si="51">SUM(P20:P25)</f>
        <v>10</v>
      </c>
      <c r="R26" s="13" t="s">
        <v>497</v>
      </c>
      <c r="S26" s="126">
        <f>B26/B8%</f>
        <v>2.1276595744680851</v>
      </c>
      <c r="T26" s="71">
        <f t="shared" ref="T26:AG26" si="52">C26/C8%</f>
        <v>0</v>
      </c>
      <c r="U26" s="71">
        <f>D26/D8%</f>
        <v>0</v>
      </c>
      <c r="V26" s="71">
        <f t="shared" si="52"/>
        <v>0</v>
      </c>
      <c r="W26" s="127">
        <f t="shared" si="52"/>
        <v>0.89285714285714279</v>
      </c>
      <c r="X26" s="71">
        <f t="shared" si="52"/>
        <v>0</v>
      </c>
      <c r="Y26" s="71">
        <f t="shared" si="52"/>
        <v>0</v>
      </c>
      <c r="Z26" s="71">
        <f t="shared" si="52"/>
        <v>2.8571428571428572</v>
      </c>
      <c r="AA26" s="71">
        <f t="shared" si="52"/>
        <v>3.4883720930232558</v>
      </c>
      <c r="AB26" s="71">
        <f t="shared" si="52"/>
        <v>0</v>
      </c>
      <c r="AC26" s="127">
        <f t="shared" si="52"/>
        <v>2.4615384615384617</v>
      </c>
      <c r="AD26" s="71">
        <f t="shared" si="52"/>
        <v>0</v>
      </c>
      <c r="AE26" s="71">
        <f t="shared" si="52"/>
        <v>2.4390243902439024</v>
      </c>
      <c r="AF26" s="127">
        <f t="shared" si="52"/>
        <v>2.0408163265306123</v>
      </c>
      <c r="AG26" s="127">
        <f t="shared" si="52"/>
        <v>2.0576131687242798</v>
      </c>
    </row>
    <row r="27" spans="1:33"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  <row r="28" spans="1:33" ht="51.75">
      <c r="A28" s="38" t="s">
        <v>656</v>
      </c>
      <c r="B28" s="118" t="s">
        <v>588</v>
      </c>
      <c r="C28" s="118" t="s">
        <v>589</v>
      </c>
      <c r="D28" s="118" t="s">
        <v>590</v>
      </c>
      <c r="E28" s="118" t="s">
        <v>606</v>
      </c>
      <c r="F28" s="119" t="s">
        <v>607</v>
      </c>
      <c r="G28" s="118" t="s">
        <v>608</v>
      </c>
      <c r="H28" s="118" t="s">
        <v>609</v>
      </c>
      <c r="I28" s="118" t="s">
        <v>610</v>
      </c>
      <c r="J28" s="118" t="s">
        <v>611</v>
      </c>
      <c r="K28" s="118" t="s">
        <v>612</v>
      </c>
      <c r="L28" s="119" t="s">
        <v>495</v>
      </c>
      <c r="M28" s="118" t="s">
        <v>613</v>
      </c>
      <c r="N28" s="118" t="s">
        <v>614</v>
      </c>
      <c r="O28" s="120" t="s">
        <v>615</v>
      </c>
      <c r="P28" s="119" t="s">
        <v>478</v>
      </c>
      <c r="R28" s="38" t="s">
        <v>659</v>
      </c>
      <c r="S28" s="39" t="s">
        <v>588</v>
      </c>
      <c r="T28" s="39" t="s">
        <v>589</v>
      </c>
      <c r="U28" s="39" t="s">
        <v>590</v>
      </c>
      <c r="V28" s="39" t="s">
        <v>606</v>
      </c>
      <c r="W28" s="40" t="s">
        <v>607</v>
      </c>
      <c r="X28" s="39" t="s">
        <v>608</v>
      </c>
      <c r="Y28" s="39" t="s">
        <v>609</v>
      </c>
      <c r="Z28" s="39" t="s">
        <v>610</v>
      </c>
      <c r="AA28" s="39" t="s">
        <v>611</v>
      </c>
      <c r="AB28" s="39" t="s">
        <v>612</v>
      </c>
      <c r="AC28" s="40" t="s">
        <v>495</v>
      </c>
      <c r="AD28" s="39" t="s">
        <v>613</v>
      </c>
      <c r="AE28" s="39" t="s">
        <v>614</v>
      </c>
      <c r="AF28" s="40" t="s">
        <v>615</v>
      </c>
      <c r="AG28" s="40" t="s">
        <v>478</v>
      </c>
    </row>
    <row r="29" spans="1:33">
      <c r="A29" s="41" t="s">
        <v>351</v>
      </c>
      <c r="B29" s="114">
        <v>1</v>
      </c>
      <c r="C29" s="114"/>
      <c r="D29" s="114"/>
      <c r="E29" s="114">
        <v>1</v>
      </c>
      <c r="F29" s="115">
        <f>SUM(B29:E29)</f>
        <v>2</v>
      </c>
      <c r="G29" s="114">
        <v>1</v>
      </c>
      <c r="H29" s="114"/>
      <c r="I29" s="114">
        <v>4</v>
      </c>
      <c r="J29" s="114">
        <v>5</v>
      </c>
      <c r="K29" s="114"/>
      <c r="L29" s="115">
        <f>SUM(G29:K29)</f>
        <v>10</v>
      </c>
      <c r="M29" s="114">
        <v>2</v>
      </c>
      <c r="N29" s="114"/>
      <c r="O29" s="116">
        <f>M29+N29</f>
        <v>2</v>
      </c>
      <c r="P29" s="117">
        <f>F29+L29+O29</f>
        <v>14</v>
      </c>
      <c r="R29" s="41" t="s">
        <v>351</v>
      </c>
      <c r="S29" s="42">
        <f>B29/B2%</f>
        <v>9.0909090909090917</v>
      </c>
      <c r="T29" s="42">
        <f t="shared" ref="T29:AG34" si="53">C29/C2%</f>
        <v>0</v>
      </c>
      <c r="U29" s="42"/>
      <c r="V29" s="42">
        <f t="shared" si="53"/>
        <v>7.6923076923076916</v>
      </c>
      <c r="W29" s="123">
        <f t="shared" si="53"/>
        <v>7.4074074074074066</v>
      </c>
      <c r="X29" s="42">
        <f t="shared" si="53"/>
        <v>7.1428571428571423</v>
      </c>
      <c r="Y29" s="42">
        <f t="shared" si="53"/>
        <v>0</v>
      </c>
      <c r="Z29" s="42">
        <f t="shared" si="53"/>
        <v>16</v>
      </c>
      <c r="AA29" s="42">
        <f t="shared" si="53"/>
        <v>27.777777777777779</v>
      </c>
      <c r="AB29" s="42">
        <f t="shared" si="53"/>
        <v>0</v>
      </c>
      <c r="AC29" s="123">
        <f t="shared" si="53"/>
        <v>15.873015873015873</v>
      </c>
      <c r="AD29" s="42">
        <f t="shared" si="53"/>
        <v>66.666666666666671</v>
      </c>
      <c r="AE29" s="42">
        <f t="shared" si="53"/>
        <v>0</v>
      </c>
      <c r="AF29" s="124">
        <f t="shared" si="53"/>
        <v>22.222222222222221</v>
      </c>
      <c r="AG29" s="123">
        <f>P29/P2%</f>
        <v>14.141414141414142</v>
      </c>
    </row>
    <row r="30" spans="1:33">
      <c r="A30" s="41" t="s">
        <v>480</v>
      </c>
      <c r="B30" s="114">
        <v>2</v>
      </c>
      <c r="C30" s="114">
        <v>3</v>
      </c>
      <c r="D30" s="114"/>
      <c r="E30" s="114"/>
      <c r="F30" s="117">
        <f t="shared" ref="F30:F34" si="54">SUM(B30:E30)</f>
        <v>5</v>
      </c>
      <c r="G30" s="114">
        <v>2</v>
      </c>
      <c r="H30" s="114">
        <v>1</v>
      </c>
      <c r="I30" s="114">
        <v>6</v>
      </c>
      <c r="J30" s="114">
        <v>4</v>
      </c>
      <c r="K30" s="114">
        <v>3</v>
      </c>
      <c r="L30" s="117">
        <f>SUM(G30:K30)</f>
        <v>16</v>
      </c>
      <c r="M30" s="114">
        <v>1</v>
      </c>
      <c r="N30" s="114">
        <v>1</v>
      </c>
      <c r="O30" s="116">
        <f t="shared" ref="O30:O34" si="55">M30+N30</f>
        <v>2</v>
      </c>
      <c r="P30" s="117">
        <f t="shared" ref="P30:P34" si="56">F30+L30+O30</f>
        <v>23</v>
      </c>
      <c r="R30" s="41" t="s">
        <v>480</v>
      </c>
      <c r="S30" s="42">
        <f t="shared" ref="S30:S34" si="57">B30/B3%</f>
        <v>12.5</v>
      </c>
      <c r="T30" s="42">
        <f t="shared" si="53"/>
        <v>33.333333333333336</v>
      </c>
      <c r="U30" s="42">
        <f t="shared" si="53"/>
        <v>0</v>
      </c>
      <c r="V30" s="42">
        <f t="shared" si="53"/>
        <v>0</v>
      </c>
      <c r="W30" s="124">
        <f t="shared" si="53"/>
        <v>12.195121951219512</v>
      </c>
      <c r="X30" s="42">
        <f t="shared" si="53"/>
        <v>11.111111111111111</v>
      </c>
      <c r="Y30" s="42">
        <f t="shared" si="53"/>
        <v>16.666666666666668</v>
      </c>
      <c r="Z30" s="42">
        <f t="shared" si="53"/>
        <v>5.5555555555555554</v>
      </c>
      <c r="AA30" s="42">
        <f t="shared" si="53"/>
        <v>8.1632653061224492</v>
      </c>
      <c r="AB30" s="42">
        <f t="shared" si="53"/>
        <v>21.428571428571427</v>
      </c>
      <c r="AC30" s="124">
        <f t="shared" si="53"/>
        <v>8.2051282051282062</v>
      </c>
      <c r="AD30" s="42">
        <f t="shared" si="53"/>
        <v>33.333333333333336</v>
      </c>
      <c r="AE30" s="42">
        <f t="shared" si="53"/>
        <v>8.3333333333333339</v>
      </c>
      <c r="AF30" s="124">
        <f t="shared" si="53"/>
        <v>13.333333333333334</v>
      </c>
      <c r="AG30" s="124">
        <f t="shared" si="53"/>
        <v>9.1633466135458175</v>
      </c>
    </row>
    <row r="31" spans="1:33">
      <c r="A31" s="41" t="s">
        <v>337</v>
      </c>
      <c r="B31" s="114">
        <v>1</v>
      </c>
      <c r="C31" s="114">
        <v>1</v>
      </c>
      <c r="D31" s="114"/>
      <c r="E31" s="114"/>
      <c r="F31" s="117">
        <f t="shared" si="54"/>
        <v>2</v>
      </c>
      <c r="G31" s="114"/>
      <c r="H31" s="114"/>
      <c r="I31" s="114">
        <v>3</v>
      </c>
      <c r="J31" s="114"/>
      <c r="K31" s="114"/>
      <c r="L31" s="117">
        <f t="shared" ref="L31:L34" si="58">SUM(G31:K31)</f>
        <v>3</v>
      </c>
      <c r="M31" s="114"/>
      <c r="N31" s="114"/>
      <c r="O31" s="116">
        <f t="shared" si="55"/>
        <v>0</v>
      </c>
      <c r="P31" s="117">
        <f t="shared" si="56"/>
        <v>5</v>
      </c>
      <c r="R31" s="41" t="s">
        <v>337</v>
      </c>
      <c r="S31" s="42">
        <f t="shared" si="57"/>
        <v>16.666666666666668</v>
      </c>
      <c r="T31" s="42">
        <f t="shared" si="53"/>
        <v>10</v>
      </c>
      <c r="U31" s="42"/>
      <c r="V31" s="42">
        <f t="shared" si="53"/>
        <v>0</v>
      </c>
      <c r="W31" s="124">
        <f t="shared" si="53"/>
        <v>8</v>
      </c>
      <c r="X31" s="42">
        <f t="shared" si="53"/>
        <v>0</v>
      </c>
      <c r="Y31" s="42">
        <f t="shared" si="53"/>
        <v>0</v>
      </c>
      <c r="Z31" s="42">
        <f t="shared" si="53"/>
        <v>11.538461538461538</v>
      </c>
      <c r="AA31" s="42">
        <f t="shared" si="53"/>
        <v>0</v>
      </c>
      <c r="AB31" s="42">
        <f t="shared" si="53"/>
        <v>0</v>
      </c>
      <c r="AC31" s="124">
        <f t="shared" si="53"/>
        <v>6.9767441860465116</v>
      </c>
      <c r="AD31" s="42">
        <f t="shared" si="53"/>
        <v>0</v>
      </c>
      <c r="AE31" s="42">
        <f t="shared" si="53"/>
        <v>0</v>
      </c>
      <c r="AF31" s="124">
        <f t="shared" si="53"/>
        <v>0</v>
      </c>
      <c r="AG31" s="124">
        <f t="shared" si="53"/>
        <v>6.756756756756757</v>
      </c>
    </row>
    <row r="32" spans="1:33">
      <c r="A32" s="41" t="s">
        <v>481</v>
      </c>
      <c r="B32" s="114">
        <v>1</v>
      </c>
      <c r="C32" s="114">
        <v>2</v>
      </c>
      <c r="D32" s="114"/>
      <c r="E32" s="114"/>
      <c r="F32" s="117">
        <f t="shared" si="54"/>
        <v>3</v>
      </c>
      <c r="G32" s="114"/>
      <c r="H32" s="114"/>
      <c r="I32" s="114"/>
      <c r="J32" s="114"/>
      <c r="K32" s="114"/>
      <c r="L32" s="117">
        <f t="shared" si="58"/>
        <v>0</v>
      </c>
      <c r="M32" s="114"/>
      <c r="N32" s="114">
        <v>2</v>
      </c>
      <c r="O32" s="116">
        <f t="shared" si="55"/>
        <v>2</v>
      </c>
      <c r="P32" s="117">
        <f t="shared" si="56"/>
        <v>5</v>
      </c>
      <c r="R32" s="41" t="s">
        <v>481</v>
      </c>
      <c r="S32" s="42">
        <f t="shared" si="57"/>
        <v>25</v>
      </c>
      <c r="T32" s="42">
        <f t="shared" si="53"/>
        <v>100</v>
      </c>
      <c r="U32" s="42"/>
      <c r="V32" s="42" t="e">
        <f t="shared" si="53"/>
        <v>#DIV/0!</v>
      </c>
      <c r="W32" s="124">
        <f t="shared" si="53"/>
        <v>50</v>
      </c>
      <c r="X32" s="42"/>
      <c r="Y32" s="42"/>
      <c r="Z32" s="42">
        <f t="shared" si="53"/>
        <v>0</v>
      </c>
      <c r="AA32" s="42">
        <f t="shared" si="53"/>
        <v>0</v>
      </c>
      <c r="AB32" s="42"/>
      <c r="AC32" s="124">
        <f t="shared" si="53"/>
        <v>0</v>
      </c>
      <c r="AD32" s="42"/>
      <c r="AE32" s="42">
        <f t="shared" si="53"/>
        <v>11.76470588235294</v>
      </c>
      <c r="AF32" s="124">
        <f t="shared" si="53"/>
        <v>11.76470588235294</v>
      </c>
      <c r="AG32" s="124">
        <f t="shared" si="53"/>
        <v>13.513513513513514</v>
      </c>
    </row>
    <row r="33" spans="1:33">
      <c r="A33" s="41" t="s">
        <v>482</v>
      </c>
      <c r="B33" s="114"/>
      <c r="C33" s="114"/>
      <c r="D33" s="114"/>
      <c r="E33" s="114"/>
      <c r="F33" s="117">
        <f t="shared" si="54"/>
        <v>0</v>
      </c>
      <c r="G33" s="114"/>
      <c r="H33" s="114"/>
      <c r="I33" s="114"/>
      <c r="J33" s="114"/>
      <c r="K33" s="114"/>
      <c r="L33" s="117">
        <f t="shared" si="58"/>
        <v>0</v>
      </c>
      <c r="M33" s="114"/>
      <c r="N33" s="114"/>
      <c r="O33" s="116">
        <f t="shared" si="55"/>
        <v>0</v>
      </c>
      <c r="P33" s="117">
        <f t="shared" si="56"/>
        <v>0</v>
      </c>
      <c r="R33" s="41" t="s">
        <v>482</v>
      </c>
      <c r="S33" s="42">
        <f t="shared" si="57"/>
        <v>0</v>
      </c>
      <c r="T33" s="42"/>
      <c r="U33" s="42"/>
      <c r="V33" s="42">
        <f t="shared" si="53"/>
        <v>0</v>
      </c>
      <c r="W33" s="124">
        <f t="shared" si="53"/>
        <v>0</v>
      </c>
      <c r="X33" s="42"/>
      <c r="Y33" s="42"/>
      <c r="Z33" s="42">
        <f t="shared" si="53"/>
        <v>0</v>
      </c>
      <c r="AA33" s="42">
        <f t="shared" si="53"/>
        <v>0</v>
      </c>
      <c r="AB33" s="42"/>
      <c r="AC33" s="124">
        <f t="shared" si="53"/>
        <v>0</v>
      </c>
      <c r="AD33" s="42"/>
      <c r="AE33" s="42">
        <f t="shared" si="53"/>
        <v>0</v>
      </c>
      <c r="AF33" s="124">
        <f t="shared" si="53"/>
        <v>0</v>
      </c>
      <c r="AG33" s="124">
        <f t="shared" si="53"/>
        <v>0</v>
      </c>
    </row>
    <row r="34" spans="1:33">
      <c r="A34" s="41" t="s">
        <v>488</v>
      </c>
      <c r="B34" s="114">
        <v>1</v>
      </c>
      <c r="C34" s="114">
        <v>1</v>
      </c>
      <c r="D34" s="114"/>
      <c r="E34" s="114"/>
      <c r="F34" s="122">
        <f t="shared" si="54"/>
        <v>2</v>
      </c>
      <c r="G34" s="114"/>
      <c r="H34" s="114"/>
      <c r="I34" s="114"/>
      <c r="J34" s="114"/>
      <c r="K34" s="114"/>
      <c r="L34" s="117">
        <f t="shared" si="58"/>
        <v>0</v>
      </c>
      <c r="M34" s="114"/>
      <c r="N34" s="114"/>
      <c r="O34" s="116">
        <f t="shared" si="55"/>
        <v>0</v>
      </c>
      <c r="P34" s="117">
        <f t="shared" si="56"/>
        <v>2</v>
      </c>
      <c r="R34" s="41" t="s">
        <v>488</v>
      </c>
      <c r="S34" s="42">
        <f t="shared" si="57"/>
        <v>50</v>
      </c>
      <c r="T34" s="42">
        <f t="shared" si="53"/>
        <v>100</v>
      </c>
      <c r="U34" s="42"/>
      <c r="V34" s="42"/>
      <c r="W34" s="125">
        <f t="shared" si="53"/>
        <v>66.666666666666671</v>
      </c>
      <c r="X34" s="42">
        <f t="shared" si="53"/>
        <v>0</v>
      </c>
      <c r="Y34" s="42"/>
      <c r="Z34" s="42">
        <f t="shared" si="53"/>
        <v>0</v>
      </c>
      <c r="AA34" s="42">
        <f t="shared" si="53"/>
        <v>0</v>
      </c>
      <c r="AB34" s="42"/>
      <c r="AC34" s="125">
        <f t="shared" si="53"/>
        <v>0</v>
      </c>
      <c r="AD34" s="42"/>
      <c r="AE34" s="42"/>
      <c r="AF34" s="124"/>
      <c r="AG34" s="125">
        <f t="shared" si="53"/>
        <v>22.222222222222221</v>
      </c>
    </row>
    <row r="35" spans="1:33">
      <c r="A35" s="15" t="s">
        <v>497</v>
      </c>
      <c r="B35" s="112">
        <f>SUM(B29:B34)</f>
        <v>6</v>
      </c>
      <c r="C35" s="112">
        <f t="shared" ref="C35" si="59">SUM(C29:C34)</f>
        <v>7</v>
      </c>
      <c r="D35" s="112">
        <f t="shared" ref="D35" si="60">SUM(D29:D34)</f>
        <v>0</v>
      </c>
      <c r="E35" s="112">
        <f t="shared" ref="E35" si="61">SUM(E29:E34)</f>
        <v>1</v>
      </c>
      <c r="F35" s="122">
        <f>SUM(F29:F34)</f>
        <v>14</v>
      </c>
      <c r="G35" s="112">
        <f t="shared" ref="G35" si="62">SUM(G29:G34)</f>
        <v>3</v>
      </c>
      <c r="H35" s="112">
        <f t="shared" ref="H35" si="63">SUM(H29:H34)</f>
        <v>1</v>
      </c>
      <c r="I35" s="112">
        <f t="shared" ref="I35" si="64">SUM(I29:I34)</f>
        <v>13</v>
      </c>
      <c r="J35" s="112">
        <f t="shared" ref="J35" si="65">SUM(J29:J34)</f>
        <v>9</v>
      </c>
      <c r="K35" s="112">
        <f t="shared" ref="K35:L35" si="66">SUM(K29:K34)</f>
        <v>3</v>
      </c>
      <c r="L35" s="113">
        <f t="shared" si="66"/>
        <v>29</v>
      </c>
      <c r="M35" s="112">
        <f t="shared" ref="M35" si="67">SUM(M29:M34)</f>
        <v>3</v>
      </c>
      <c r="N35" s="112">
        <f t="shared" ref="N35" si="68">SUM(N29:N34)</f>
        <v>3</v>
      </c>
      <c r="O35" s="113">
        <f t="shared" ref="O35" si="69">SUM(O29:O34)</f>
        <v>6</v>
      </c>
      <c r="P35" s="113">
        <f t="shared" ref="P35" si="70">SUM(P29:P34)</f>
        <v>49</v>
      </c>
      <c r="R35" s="13" t="s">
        <v>497</v>
      </c>
      <c r="S35" s="126">
        <f>B35/B8%</f>
        <v>12.765957446808512</v>
      </c>
      <c r="T35" s="71">
        <f t="shared" ref="T35:AG35" si="71">C35/C8%</f>
        <v>28</v>
      </c>
      <c r="U35" s="71">
        <f t="shared" si="71"/>
        <v>0</v>
      </c>
      <c r="V35" s="128">
        <f t="shared" si="71"/>
        <v>2.6315789473684212</v>
      </c>
      <c r="W35" s="71">
        <f t="shared" si="71"/>
        <v>12.499999999999998</v>
      </c>
      <c r="X35" s="126">
        <f t="shared" si="71"/>
        <v>8.3333333333333339</v>
      </c>
      <c r="Y35" s="71">
        <f t="shared" si="71"/>
        <v>11.111111111111111</v>
      </c>
      <c r="Z35" s="71">
        <f t="shared" si="71"/>
        <v>7.4285714285714288</v>
      </c>
      <c r="AA35" s="71">
        <f t="shared" si="71"/>
        <v>10.465116279069768</v>
      </c>
      <c r="AB35" s="128">
        <f t="shared" si="71"/>
        <v>15.789473684210526</v>
      </c>
      <c r="AC35" s="71">
        <f t="shared" si="71"/>
        <v>8.9230769230769234</v>
      </c>
      <c r="AD35" s="126">
        <f t="shared" si="71"/>
        <v>37.5</v>
      </c>
      <c r="AE35" s="71">
        <f t="shared" si="71"/>
        <v>7.3170731707317076</v>
      </c>
      <c r="AF35" s="127">
        <f t="shared" si="71"/>
        <v>12.244897959183673</v>
      </c>
      <c r="AG35" s="126">
        <f t="shared" si="71"/>
        <v>10.08230452674897</v>
      </c>
    </row>
    <row r="36" spans="1:33">
      <c r="R36" s="141" t="s">
        <v>483</v>
      </c>
      <c r="AG36" s="140">
        <f>65/2204%</f>
        <v>2.9491833030852996</v>
      </c>
    </row>
    <row r="40" spans="1:33">
      <c r="W40" s="41" t="s">
        <v>351</v>
      </c>
      <c r="X40" s="123">
        <v>14.141414141414142</v>
      </c>
    </row>
    <row r="41" spans="1:33">
      <c r="W41" s="41" t="s">
        <v>480</v>
      </c>
      <c r="X41" s="124">
        <v>9.1633466135458175</v>
      </c>
    </row>
    <row r="42" spans="1:33">
      <c r="W42" s="41" t="s">
        <v>337</v>
      </c>
      <c r="X42" s="124">
        <v>6.756756756756757</v>
      </c>
    </row>
    <row r="43" spans="1:33">
      <c r="W43" s="41" t="s">
        <v>481</v>
      </c>
      <c r="X43" s="124">
        <v>13.513513513513514</v>
      </c>
    </row>
    <row r="44" spans="1:33">
      <c r="W44" s="41" t="s">
        <v>482</v>
      </c>
      <c r="X44" s="124">
        <v>0</v>
      </c>
    </row>
    <row r="45" spans="1:33">
      <c r="W45" s="41" t="s">
        <v>488</v>
      </c>
      <c r="X45" s="125">
        <v>22.222222222222221</v>
      </c>
    </row>
    <row r="46" spans="1:33">
      <c r="W46" s="141" t="s">
        <v>483</v>
      </c>
      <c r="X46" s="140">
        <v>2.9491833030852996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P43"/>
  <sheetViews>
    <sheetView topLeftCell="A28" workbookViewId="0">
      <selection activeCell="F46" sqref="F46"/>
    </sheetView>
  </sheetViews>
  <sheetFormatPr defaultRowHeight="15"/>
  <sheetData>
    <row r="1" spans="1:16" ht="64.5">
      <c r="A1" s="38" t="s">
        <v>605</v>
      </c>
      <c r="B1" s="39" t="s">
        <v>588</v>
      </c>
      <c r="C1" s="39" t="s">
        <v>589</v>
      </c>
      <c r="D1" s="39" t="s">
        <v>590</v>
      </c>
      <c r="E1" s="39" t="s">
        <v>606</v>
      </c>
      <c r="F1" s="40" t="s">
        <v>607</v>
      </c>
      <c r="G1" s="39" t="s">
        <v>608</v>
      </c>
      <c r="H1" s="39" t="s">
        <v>609</v>
      </c>
      <c r="I1" s="39" t="s">
        <v>610</v>
      </c>
      <c r="J1" s="39" t="s">
        <v>611</v>
      </c>
      <c r="K1" s="39" t="s">
        <v>612</v>
      </c>
      <c r="L1" s="40" t="s">
        <v>495</v>
      </c>
      <c r="M1" s="39" t="s">
        <v>613</v>
      </c>
      <c r="N1" s="39" t="s">
        <v>614</v>
      </c>
      <c r="O1" s="97" t="s">
        <v>615</v>
      </c>
      <c r="P1" s="40" t="s">
        <v>478</v>
      </c>
    </row>
    <row r="2" spans="1:16">
      <c r="A2" s="41" t="s">
        <v>351</v>
      </c>
      <c r="B2" s="42">
        <v>20</v>
      </c>
      <c r="C2" s="42">
        <v>55</v>
      </c>
      <c r="D2" s="42"/>
      <c r="E2" s="42">
        <v>17.846153846153847</v>
      </c>
      <c r="F2" s="107">
        <v>22.851851851851851</v>
      </c>
      <c r="G2" s="42">
        <v>11.357142857142858</v>
      </c>
      <c r="H2" s="42">
        <v>30.5</v>
      </c>
      <c r="I2" s="42">
        <v>27.48</v>
      </c>
      <c r="J2" s="42">
        <v>24.888888888888889</v>
      </c>
      <c r="K2" s="42">
        <v>23.75</v>
      </c>
      <c r="L2" s="107">
        <v>23.015873015873016</v>
      </c>
      <c r="M2" s="42">
        <v>111.66666666666667</v>
      </c>
      <c r="N2" s="42">
        <v>20.833333333333332</v>
      </c>
      <c r="O2" s="108">
        <v>51.111111111111114</v>
      </c>
      <c r="P2" s="43">
        <v>25.525252525252526</v>
      </c>
    </row>
    <row r="3" spans="1:16">
      <c r="A3" s="41" t="s">
        <v>480</v>
      </c>
      <c r="B3" s="42">
        <v>6.875</v>
      </c>
      <c r="C3" s="42">
        <v>13.333333333333334</v>
      </c>
      <c r="D3" s="42">
        <v>3.5</v>
      </c>
      <c r="E3" s="42">
        <v>6.7857142857142856</v>
      </c>
      <c r="F3" s="43">
        <v>8.0975609756097562</v>
      </c>
      <c r="G3" s="42">
        <v>10.166666666666666</v>
      </c>
      <c r="H3" s="42">
        <v>2.6666666666666665</v>
      </c>
      <c r="I3" s="42">
        <v>5.9074074074074074</v>
      </c>
      <c r="J3" s="42">
        <v>8.183673469387756</v>
      </c>
      <c r="K3" s="42">
        <v>7.0714285714285712</v>
      </c>
      <c r="L3" s="43">
        <v>6.856410256410256</v>
      </c>
      <c r="M3" s="42">
        <v>7</v>
      </c>
      <c r="N3" s="42">
        <v>7.833333333333333</v>
      </c>
      <c r="O3" s="108">
        <v>7.666666666666667</v>
      </c>
      <c r="P3" s="43">
        <v>7.1075697211155378</v>
      </c>
    </row>
    <row r="4" spans="1:16">
      <c r="A4" s="41" t="s">
        <v>337</v>
      </c>
      <c r="B4" s="42">
        <v>8.6666666666666661</v>
      </c>
      <c r="C4" s="42">
        <v>3.5</v>
      </c>
      <c r="D4" s="42"/>
      <c r="E4" s="42">
        <v>2.7777777777777777</v>
      </c>
      <c r="F4" s="43">
        <v>4.4800000000000004</v>
      </c>
      <c r="G4" s="42">
        <v>9.3333333333333339</v>
      </c>
      <c r="H4" s="42">
        <v>2</v>
      </c>
      <c r="I4" s="42">
        <v>4.5</v>
      </c>
      <c r="J4" s="42">
        <v>10.333333333333334</v>
      </c>
      <c r="K4" s="42">
        <v>4</v>
      </c>
      <c r="L4" s="43">
        <v>6.3953488372093021</v>
      </c>
      <c r="M4" s="42">
        <v>5</v>
      </c>
      <c r="N4" s="42">
        <v>6</v>
      </c>
      <c r="O4" s="108">
        <v>5.666666666666667</v>
      </c>
      <c r="P4" s="43">
        <v>5.6891891891891895</v>
      </c>
    </row>
    <row r="5" spans="1:16">
      <c r="A5" s="41" t="s">
        <v>481</v>
      </c>
      <c r="B5" s="42">
        <v>28.5</v>
      </c>
      <c r="C5" s="42">
        <v>91</v>
      </c>
      <c r="D5" s="42"/>
      <c r="E5" s="42">
        <v>213</v>
      </c>
      <c r="F5" s="43">
        <v>69.666666666666671</v>
      </c>
      <c r="G5" s="42"/>
      <c r="H5" s="42"/>
      <c r="I5" s="42">
        <v>17.888888888888889</v>
      </c>
      <c r="J5" s="42">
        <v>31.4</v>
      </c>
      <c r="K5" s="42"/>
      <c r="L5" s="43">
        <v>22.714285714285715</v>
      </c>
      <c r="M5" s="42"/>
      <c r="N5" s="42">
        <v>25.647058823529413</v>
      </c>
      <c r="O5" s="108">
        <v>25.647058823529413</v>
      </c>
      <c r="P5" s="43">
        <v>31.675675675675677</v>
      </c>
    </row>
    <row r="6" spans="1:16">
      <c r="A6" s="41" t="s">
        <v>482</v>
      </c>
      <c r="B6" s="42">
        <v>6.375</v>
      </c>
      <c r="C6" s="42"/>
      <c r="D6" s="42"/>
      <c r="E6" s="42">
        <v>135</v>
      </c>
      <c r="F6" s="43">
        <v>32.1</v>
      </c>
      <c r="G6" s="42"/>
      <c r="H6" s="42"/>
      <c r="I6" s="42">
        <v>4</v>
      </c>
      <c r="J6" s="42">
        <v>7</v>
      </c>
      <c r="K6" s="42"/>
      <c r="L6" s="43">
        <v>4.75</v>
      </c>
      <c r="M6" s="42"/>
      <c r="N6" s="42">
        <v>5</v>
      </c>
      <c r="O6" s="108">
        <v>5</v>
      </c>
      <c r="P6" s="43">
        <v>21.875</v>
      </c>
    </row>
    <row r="7" spans="1:16">
      <c r="A7" s="41" t="s">
        <v>488</v>
      </c>
      <c r="B7" s="42">
        <v>25</v>
      </c>
      <c r="C7" s="42">
        <v>173</v>
      </c>
      <c r="D7" s="42"/>
      <c r="E7" s="42"/>
      <c r="F7" s="43">
        <v>74.333333333333329</v>
      </c>
      <c r="G7" s="42">
        <v>11</v>
      </c>
      <c r="H7" s="42"/>
      <c r="I7" s="42">
        <v>22.25</v>
      </c>
      <c r="J7" s="42">
        <v>9</v>
      </c>
      <c r="K7" s="42"/>
      <c r="L7" s="43">
        <v>18.166666666666668</v>
      </c>
      <c r="M7" s="42"/>
      <c r="N7" s="42"/>
      <c r="O7" s="108"/>
      <c r="P7" s="43">
        <v>36.888888888888886</v>
      </c>
    </row>
    <row r="8" spans="1:16">
      <c r="A8" s="41" t="s">
        <v>494</v>
      </c>
      <c r="B8" s="42"/>
      <c r="C8" s="42"/>
      <c r="D8" s="42"/>
      <c r="E8" s="42"/>
      <c r="F8" s="43"/>
      <c r="G8" s="42"/>
      <c r="H8" s="42"/>
      <c r="I8" s="42">
        <v>0.2</v>
      </c>
      <c r="J8" s="42"/>
      <c r="K8" s="42"/>
      <c r="L8" s="43">
        <v>0.2</v>
      </c>
      <c r="M8" s="42"/>
      <c r="N8" s="42"/>
      <c r="O8" s="108"/>
      <c r="P8" s="43">
        <v>0.2</v>
      </c>
    </row>
    <row r="9" spans="1:16">
      <c r="A9" s="15" t="s">
        <v>497</v>
      </c>
      <c r="B9" s="47">
        <v>12.702127659574469</v>
      </c>
      <c r="C9" s="47">
        <v>24.333333333333332</v>
      </c>
      <c r="D9" s="47">
        <v>3.5</v>
      </c>
      <c r="E9" s="47">
        <v>21.410256410256409</v>
      </c>
      <c r="F9" s="70">
        <v>18.0625</v>
      </c>
      <c r="G9" s="47">
        <v>10.583333333333334</v>
      </c>
      <c r="H9" s="47">
        <v>8.7777777777777786</v>
      </c>
      <c r="I9" s="47">
        <v>9.4722222222222214</v>
      </c>
      <c r="J9" s="47">
        <v>13.325581395348838</v>
      </c>
      <c r="K9" s="47">
        <v>10.421052631578947</v>
      </c>
      <c r="L9" s="70">
        <v>10.633333333333333</v>
      </c>
      <c r="M9" s="47">
        <v>45.75</v>
      </c>
      <c r="N9" s="47">
        <v>16.804878048780488</v>
      </c>
      <c r="O9" s="109">
        <v>21.530612244897959</v>
      </c>
      <c r="P9" s="70">
        <v>13.415478615071283</v>
      </c>
    </row>
    <row r="10" spans="1:16">
      <c r="A10" s="41" t="s">
        <v>485</v>
      </c>
      <c r="B10" s="42"/>
      <c r="C10" s="42">
        <v>19</v>
      </c>
      <c r="D10" s="42"/>
      <c r="E10" s="42">
        <v>79.75</v>
      </c>
      <c r="F10" s="43">
        <v>67.599999999999994</v>
      </c>
      <c r="G10" s="42">
        <v>15.75</v>
      </c>
      <c r="H10" s="42"/>
      <c r="I10" s="42">
        <v>21.655172413793103</v>
      </c>
      <c r="J10" s="42">
        <v>6.3703703703703702</v>
      </c>
      <c r="K10" s="42">
        <v>16.5</v>
      </c>
      <c r="L10" s="43">
        <v>14.530303030303031</v>
      </c>
      <c r="M10" s="42">
        <v>25</v>
      </c>
      <c r="N10" s="42"/>
      <c r="O10" s="108">
        <v>25</v>
      </c>
      <c r="P10" s="43">
        <v>18.361111111111111</v>
      </c>
    </row>
    <row r="11" spans="1:16">
      <c r="A11" s="41" t="s">
        <v>484</v>
      </c>
      <c r="B11" s="42">
        <v>10</v>
      </c>
      <c r="C11" s="42">
        <v>2.5714285714285716</v>
      </c>
      <c r="D11" s="42"/>
      <c r="E11" s="42">
        <v>5.0666666666666664</v>
      </c>
      <c r="F11" s="43">
        <v>5.333333333333333</v>
      </c>
      <c r="G11" s="42">
        <v>3.125</v>
      </c>
      <c r="H11" s="42">
        <v>1.75</v>
      </c>
      <c r="I11" s="42">
        <v>5.2121212121212119</v>
      </c>
      <c r="J11" s="42">
        <v>5.1081081081081079</v>
      </c>
      <c r="K11" s="42">
        <v>8</v>
      </c>
      <c r="L11" s="43">
        <v>5.1098901098901095</v>
      </c>
      <c r="M11" s="42"/>
      <c r="N11" s="42">
        <v>0</v>
      </c>
      <c r="O11" s="108">
        <v>0</v>
      </c>
      <c r="P11" s="43">
        <v>5.117647058823529</v>
      </c>
    </row>
    <row r="12" spans="1:16">
      <c r="A12" s="41" t="s">
        <v>489</v>
      </c>
      <c r="B12" s="42"/>
      <c r="C12" s="42"/>
      <c r="D12" s="42"/>
      <c r="E12" s="42">
        <v>1</v>
      </c>
      <c r="F12" s="43">
        <v>1</v>
      </c>
      <c r="G12" s="42"/>
      <c r="H12" s="42"/>
      <c r="I12" s="42">
        <v>10.833333333333334</v>
      </c>
      <c r="J12" s="42">
        <v>1</v>
      </c>
      <c r="K12" s="42"/>
      <c r="L12" s="43">
        <v>8.375</v>
      </c>
      <c r="M12" s="42"/>
      <c r="N12" s="42"/>
      <c r="O12" s="108"/>
      <c r="P12" s="43">
        <v>7.5555555555555554</v>
      </c>
    </row>
    <row r="13" spans="1:16">
      <c r="A13" s="15" t="s">
        <v>497</v>
      </c>
      <c r="B13" s="47">
        <v>10</v>
      </c>
      <c r="C13" s="47">
        <v>4.625</v>
      </c>
      <c r="D13" s="47"/>
      <c r="E13" s="47">
        <v>19.8</v>
      </c>
      <c r="F13" s="70">
        <v>14.636363636363637</v>
      </c>
      <c r="G13" s="47">
        <v>9.4375</v>
      </c>
      <c r="H13" s="47">
        <v>1.75</v>
      </c>
      <c r="I13" s="47">
        <v>12.720588235294118</v>
      </c>
      <c r="J13" s="47">
        <v>5.5</v>
      </c>
      <c r="K13" s="47">
        <v>9.545454545454545</v>
      </c>
      <c r="L13" s="70">
        <v>9.036363636363637</v>
      </c>
      <c r="M13" s="47">
        <v>25</v>
      </c>
      <c r="N13" s="47">
        <v>0</v>
      </c>
      <c r="O13" s="109">
        <v>12.5</v>
      </c>
      <c r="P13" s="70">
        <v>9.9949999999999992</v>
      </c>
    </row>
    <row r="14" spans="1:16">
      <c r="A14" s="41" t="s">
        <v>486</v>
      </c>
      <c r="B14" s="42">
        <v>3</v>
      </c>
      <c r="C14" s="42">
        <v>1.25</v>
      </c>
      <c r="D14" s="42"/>
      <c r="E14" s="42">
        <v>2.2000000000000002</v>
      </c>
      <c r="F14" s="43">
        <v>2.0526315789473686</v>
      </c>
      <c r="G14" s="42">
        <v>1.4285714285714286</v>
      </c>
      <c r="H14" s="42"/>
      <c r="I14" s="42">
        <v>1</v>
      </c>
      <c r="J14" s="42"/>
      <c r="K14" s="42">
        <v>1</v>
      </c>
      <c r="L14" s="43">
        <v>1.1304347826086956</v>
      </c>
      <c r="M14" s="42"/>
      <c r="N14" s="42">
        <v>1.5</v>
      </c>
      <c r="O14" s="108">
        <v>1.5</v>
      </c>
      <c r="P14" s="43">
        <v>1.5434782608695652</v>
      </c>
    </row>
    <row r="15" spans="1:16">
      <c r="A15" s="44" t="s">
        <v>483</v>
      </c>
      <c r="B15" s="71">
        <v>3.2395833333333335</v>
      </c>
      <c r="C15" s="71">
        <v>0.55555555555555558</v>
      </c>
      <c r="D15" s="71">
        <v>1</v>
      </c>
      <c r="E15" s="71">
        <v>2.0165289256198347</v>
      </c>
      <c r="F15" s="70">
        <v>2.5457142857142858</v>
      </c>
      <c r="G15" s="71">
        <v>2.6574074074074074</v>
      </c>
      <c r="H15" s="71">
        <v>2.4285714285714284</v>
      </c>
      <c r="I15" s="71">
        <v>2.8052516411378554</v>
      </c>
      <c r="J15" s="71">
        <v>3.0155763239875388</v>
      </c>
      <c r="K15" s="71">
        <v>2.9736842105263159</v>
      </c>
      <c r="L15" s="70">
        <v>2.8242385786802031</v>
      </c>
      <c r="M15" s="71">
        <v>1.4920634920634921</v>
      </c>
      <c r="N15" s="71">
        <v>3.1906976744186046</v>
      </c>
      <c r="O15" s="109">
        <v>2.8057553956834531</v>
      </c>
      <c r="P15" s="70">
        <v>2.7776769509981851</v>
      </c>
    </row>
    <row r="16" spans="1:16">
      <c r="A16" s="22" t="s">
        <v>487</v>
      </c>
      <c r="B16" s="72">
        <v>5.1479999999999997</v>
      </c>
      <c r="C16" s="72">
        <v>9.6417910447761201</v>
      </c>
      <c r="D16" s="72">
        <v>1.4166666666666667</v>
      </c>
      <c r="E16" s="72">
        <v>8.032432432432433</v>
      </c>
      <c r="F16" s="73">
        <v>6.6848249027237356</v>
      </c>
      <c r="G16" s="72">
        <v>4.0581818181818186</v>
      </c>
      <c r="H16" s="72">
        <v>3.306451612903226</v>
      </c>
      <c r="I16" s="72">
        <v>4.3804255319148933</v>
      </c>
      <c r="J16" s="72">
        <v>5.2367864693446089</v>
      </c>
      <c r="K16" s="72">
        <v>4.8807339449541285</v>
      </c>
      <c r="L16" s="73">
        <v>4.525787965616046</v>
      </c>
      <c r="M16" s="72">
        <v>6.7361111111111107</v>
      </c>
      <c r="N16" s="72">
        <v>5.2911877394636013</v>
      </c>
      <c r="O16" s="110">
        <v>5.6036036036036032</v>
      </c>
      <c r="P16" s="73">
        <v>5.0251615096905811</v>
      </c>
    </row>
    <row r="18" spans="1:16" ht="51.75">
      <c r="A18" s="38" t="s">
        <v>657</v>
      </c>
      <c r="B18" s="39" t="s">
        <v>588</v>
      </c>
      <c r="C18" s="39" t="s">
        <v>589</v>
      </c>
      <c r="D18" s="39" t="s">
        <v>590</v>
      </c>
      <c r="E18" s="39" t="s">
        <v>606</v>
      </c>
      <c r="F18" s="40" t="s">
        <v>607</v>
      </c>
      <c r="G18" s="39" t="s">
        <v>608</v>
      </c>
      <c r="H18" s="39" t="s">
        <v>609</v>
      </c>
      <c r="I18" s="39" t="s">
        <v>610</v>
      </c>
      <c r="J18" s="39" t="s">
        <v>611</v>
      </c>
      <c r="K18" s="39" t="s">
        <v>612</v>
      </c>
      <c r="L18" s="40" t="s">
        <v>495</v>
      </c>
      <c r="M18" s="39" t="s">
        <v>613</v>
      </c>
      <c r="N18" s="39" t="s">
        <v>614</v>
      </c>
      <c r="O18" s="97" t="s">
        <v>615</v>
      </c>
      <c r="P18" s="40" t="s">
        <v>478</v>
      </c>
    </row>
    <row r="19" spans="1:16">
      <c r="A19" s="41" t="s">
        <v>351</v>
      </c>
      <c r="B19" s="42">
        <v>27.272727272727273</v>
      </c>
      <c r="C19" s="42">
        <v>0</v>
      </c>
      <c r="D19" s="42"/>
      <c r="E19" s="42">
        <v>23.076923076923077</v>
      </c>
      <c r="F19" s="123">
        <v>22.222222222222221</v>
      </c>
      <c r="G19" s="42">
        <v>21.428571428571427</v>
      </c>
      <c r="H19" s="42">
        <v>50</v>
      </c>
      <c r="I19" s="42">
        <v>16</v>
      </c>
      <c r="J19" s="42">
        <v>27.777777777777779</v>
      </c>
      <c r="K19" s="42">
        <v>0</v>
      </c>
      <c r="L19" s="123">
        <v>20.634920634920636</v>
      </c>
      <c r="M19" s="42">
        <v>66.666666666666671</v>
      </c>
      <c r="N19" s="42">
        <v>33.333333333333336</v>
      </c>
      <c r="O19" s="123">
        <v>44.444444444444443</v>
      </c>
      <c r="P19" s="123">
        <v>23.232323232323232</v>
      </c>
    </row>
    <row r="20" spans="1:16">
      <c r="A20" s="41" t="s">
        <v>480</v>
      </c>
      <c r="B20" s="42">
        <v>6.25</v>
      </c>
      <c r="C20" s="42">
        <v>0</v>
      </c>
      <c r="D20" s="42">
        <v>0</v>
      </c>
      <c r="E20" s="42">
        <v>21.428571428571427</v>
      </c>
      <c r="F20" s="124">
        <v>9.7560975609756095</v>
      </c>
      <c r="G20" s="42">
        <v>22.222222222222221</v>
      </c>
      <c r="H20" s="42">
        <v>83.333333333333343</v>
      </c>
      <c r="I20" s="42">
        <v>12.037037037037036</v>
      </c>
      <c r="J20" s="42">
        <v>14.285714285714286</v>
      </c>
      <c r="K20" s="42">
        <v>0</v>
      </c>
      <c r="L20" s="124">
        <v>14.871794871794872</v>
      </c>
      <c r="M20" s="42">
        <v>0</v>
      </c>
      <c r="N20" s="42">
        <v>0</v>
      </c>
      <c r="O20" s="124">
        <v>0</v>
      </c>
      <c r="P20" s="124">
        <v>13.147410358565738</v>
      </c>
    </row>
    <row r="21" spans="1:16">
      <c r="A21" s="41" t="s">
        <v>337</v>
      </c>
      <c r="B21" s="42">
        <v>0</v>
      </c>
      <c r="C21" s="42">
        <v>0</v>
      </c>
      <c r="D21" s="42"/>
      <c r="E21" s="42">
        <v>0</v>
      </c>
      <c r="F21" s="124">
        <v>0</v>
      </c>
      <c r="G21" s="42">
        <v>0</v>
      </c>
      <c r="H21" s="42">
        <v>0</v>
      </c>
      <c r="I21" s="42">
        <v>7.6923076923076916</v>
      </c>
      <c r="J21" s="42">
        <v>8.3333333333333339</v>
      </c>
      <c r="K21" s="42">
        <v>0</v>
      </c>
      <c r="L21" s="124">
        <v>6.9767441860465116</v>
      </c>
      <c r="M21" s="42">
        <v>0</v>
      </c>
      <c r="N21" s="42">
        <v>0</v>
      </c>
      <c r="O21" s="124">
        <v>0</v>
      </c>
      <c r="P21" s="124">
        <v>4.0540540540540544</v>
      </c>
    </row>
    <row r="22" spans="1:16">
      <c r="A22" s="41" t="s">
        <v>481</v>
      </c>
      <c r="B22" s="42">
        <v>0</v>
      </c>
      <c r="C22" s="42">
        <v>0</v>
      </c>
      <c r="D22" s="42"/>
      <c r="E22" s="42"/>
      <c r="F22" s="124">
        <v>0</v>
      </c>
      <c r="G22" s="42"/>
      <c r="H22" s="42"/>
      <c r="I22" s="42">
        <v>0</v>
      </c>
      <c r="J22" s="42">
        <v>0</v>
      </c>
      <c r="K22" s="42"/>
      <c r="L22" s="124">
        <v>0</v>
      </c>
      <c r="M22" s="42"/>
      <c r="N22" s="42">
        <v>17.647058823529409</v>
      </c>
      <c r="O22" s="124">
        <v>17.647058823529409</v>
      </c>
      <c r="P22" s="124">
        <v>8.1081081081081088</v>
      </c>
    </row>
    <row r="23" spans="1:16">
      <c r="A23" s="41" t="s">
        <v>482</v>
      </c>
      <c r="B23" s="42">
        <v>0</v>
      </c>
      <c r="C23" s="42"/>
      <c r="D23" s="42"/>
      <c r="E23" s="42">
        <v>0</v>
      </c>
      <c r="F23" s="124">
        <v>0</v>
      </c>
      <c r="G23" s="42"/>
      <c r="H23" s="42"/>
      <c r="I23" s="42">
        <v>0</v>
      </c>
      <c r="J23" s="42">
        <v>0</v>
      </c>
      <c r="K23" s="42"/>
      <c r="L23" s="124">
        <v>0</v>
      </c>
      <c r="M23" s="42"/>
      <c r="N23" s="42">
        <v>0</v>
      </c>
      <c r="O23" s="124">
        <v>0</v>
      </c>
      <c r="P23" s="124">
        <v>0</v>
      </c>
    </row>
    <row r="24" spans="1:16">
      <c r="A24" s="41" t="s">
        <v>488</v>
      </c>
      <c r="B24" s="42">
        <v>0</v>
      </c>
      <c r="C24" s="42">
        <v>100</v>
      </c>
      <c r="D24" s="42"/>
      <c r="E24" s="42"/>
      <c r="F24" s="125">
        <v>33.333333333333336</v>
      </c>
      <c r="G24" s="42">
        <v>0</v>
      </c>
      <c r="H24" s="42"/>
      <c r="I24" s="42">
        <v>25</v>
      </c>
      <c r="J24" s="42">
        <v>0</v>
      </c>
      <c r="K24" s="42"/>
      <c r="L24" s="125">
        <v>16.666666666666668</v>
      </c>
      <c r="M24" s="42"/>
      <c r="N24" s="42"/>
      <c r="O24" s="125"/>
      <c r="P24" s="125">
        <v>22.222222222222221</v>
      </c>
    </row>
    <row r="25" spans="1:16">
      <c r="A25" s="13" t="s">
        <v>497</v>
      </c>
      <c r="B25" s="126">
        <v>8.5106382978723403</v>
      </c>
      <c r="C25" s="71">
        <v>4</v>
      </c>
      <c r="D25" s="71">
        <v>0</v>
      </c>
      <c r="E25" s="128">
        <v>15.789473684210526</v>
      </c>
      <c r="F25" s="71">
        <v>9.8214285714285712</v>
      </c>
      <c r="G25" s="126">
        <v>19.444444444444446</v>
      </c>
      <c r="H25" s="71">
        <v>66.666666666666671</v>
      </c>
      <c r="I25" s="71">
        <v>11.428571428571429</v>
      </c>
      <c r="J25" s="71">
        <v>15.116279069767442</v>
      </c>
      <c r="K25" s="128">
        <v>0</v>
      </c>
      <c r="L25" s="71">
        <v>14.153846153846153</v>
      </c>
      <c r="M25" s="126">
        <v>25</v>
      </c>
      <c r="N25" s="128">
        <v>12.195121951219512</v>
      </c>
      <c r="O25" s="71">
        <v>14.285714285714286</v>
      </c>
      <c r="P25" s="127">
        <v>13.16872427983539</v>
      </c>
    </row>
    <row r="27" spans="1:16" ht="51.75">
      <c r="A27" s="38" t="s">
        <v>658</v>
      </c>
      <c r="B27" s="39" t="s">
        <v>588</v>
      </c>
      <c r="C27" s="39" t="s">
        <v>589</v>
      </c>
      <c r="D27" s="39" t="s">
        <v>590</v>
      </c>
      <c r="E27" s="39" t="s">
        <v>606</v>
      </c>
      <c r="F27" s="40" t="s">
        <v>607</v>
      </c>
      <c r="G27" s="39" t="s">
        <v>608</v>
      </c>
      <c r="H27" s="39" t="s">
        <v>609</v>
      </c>
      <c r="I27" s="39" t="s">
        <v>610</v>
      </c>
      <c r="J27" s="39" t="s">
        <v>611</v>
      </c>
      <c r="K27" s="39" t="s">
        <v>612</v>
      </c>
      <c r="L27" s="40" t="s">
        <v>495</v>
      </c>
      <c r="M27" s="39" t="s">
        <v>613</v>
      </c>
      <c r="N27" s="39" t="s">
        <v>614</v>
      </c>
      <c r="O27" s="40" t="s">
        <v>615</v>
      </c>
      <c r="P27" s="40" t="s">
        <v>478</v>
      </c>
    </row>
    <row r="28" spans="1:16">
      <c r="A28" s="41" t="s">
        <v>351</v>
      </c>
      <c r="B28" s="42">
        <v>9.0909090909090917</v>
      </c>
      <c r="C28" s="42">
        <v>0</v>
      </c>
      <c r="D28" s="42"/>
      <c r="E28" s="42">
        <v>0</v>
      </c>
      <c r="F28" s="123">
        <v>3.7037037037037033</v>
      </c>
      <c r="G28" s="42">
        <v>0</v>
      </c>
      <c r="H28" s="42">
        <v>0</v>
      </c>
      <c r="I28" s="42">
        <v>8</v>
      </c>
      <c r="J28" s="42">
        <v>0</v>
      </c>
      <c r="K28" s="42">
        <v>0</v>
      </c>
      <c r="L28" s="123">
        <v>3.1746031746031744</v>
      </c>
      <c r="M28" s="42">
        <v>0</v>
      </c>
      <c r="N28" s="42">
        <v>0</v>
      </c>
      <c r="O28" s="124">
        <v>0</v>
      </c>
      <c r="P28" s="123">
        <v>3.0303030303030303</v>
      </c>
    </row>
    <row r="29" spans="1:16">
      <c r="A29" s="41" t="s">
        <v>480</v>
      </c>
      <c r="B29" s="42">
        <v>0</v>
      </c>
      <c r="C29" s="42">
        <v>0</v>
      </c>
      <c r="D29" s="42">
        <v>0</v>
      </c>
      <c r="E29" s="42">
        <v>0</v>
      </c>
      <c r="F29" s="124">
        <v>0</v>
      </c>
      <c r="G29" s="42">
        <v>0</v>
      </c>
      <c r="H29" s="42">
        <v>0</v>
      </c>
      <c r="I29" s="42">
        <v>1.8518518518518516</v>
      </c>
      <c r="J29" s="42">
        <v>2.0408163265306123</v>
      </c>
      <c r="K29" s="42">
        <v>0</v>
      </c>
      <c r="L29" s="124">
        <v>1.5384615384615385</v>
      </c>
      <c r="M29" s="42">
        <v>0</v>
      </c>
      <c r="N29" s="42">
        <v>8.3333333333333339</v>
      </c>
      <c r="O29" s="124">
        <v>6.666666666666667</v>
      </c>
      <c r="P29" s="124">
        <v>1.5936254980079683</v>
      </c>
    </row>
    <row r="30" spans="1:16">
      <c r="A30" s="41" t="s">
        <v>337</v>
      </c>
      <c r="B30" s="42">
        <v>0</v>
      </c>
      <c r="C30" s="42">
        <v>0</v>
      </c>
      <c r="D30" s="42"/>
      <c r="E30" s="42">
        <v>0</v>
      </c>
      <c r="F30" s="124">
        <v>0</v>
      </c>
      <c r="G30" s="42">
        <v>0</v>
      </c>
      <c r="H30" s="42">
        <v>0</v>
      </c>
      <c r="I30" s="42">
        <v>0</v>
      </c>
      <c r="J30" s="42">
        <v>8.3333333333333339</v>
      </c>
      <c r="K30" s="42">
        <v>0</v>
      </c>
      <c r="L30" s="124">
        <v>2.3255813953488373</v>
      </c>
      <c r="M30" s="42">
        <v>0</v>
      </c>
      <c r="N30" s="42">
        <v>0</v>
      </c>
      <c r="O30" s="124">
        <v>0</v>
      </c>
      <c r="P30" s="124">
        <v>1.3513513513513513</v>
      </c>
    </row>
    <row r="31" spans="1:16">
      <c r="A31" s="41" t="s">
        <v>481</v>
      </c>
      <c r="B31" s="42">
        <v>0</v>
      </c>
      <c r="C31" s="42">
        <v>0</v>
      </c>
      <c r="D31" s="42"/>
      <c r="E31" s="42"/>
      <c r="F31" s="124">
        <v>0</v>
      </c>
      <c r="G31" s="42"/>
      <c r="H31" s="42"/>
      <c r="I31" s="42">
        <v>0</v>
      </c>
      <c r="J31" s="42">
        <v>0</v>
      </c>
      <c r="K31" s="42"/>
      <c r="L31" s="124">
        <v>0</v>
      </c>
      <c r="M31" s="42"/>
      <c r="N31" s="42">
        <v>0</v>
      </c>
      <c r="O31" s="124">
        <v>0</v>
      </c>
      <c r="P31" s="124">
        <v>0</v>
      </c>
    </row>
    <row r="32" spans="1:16">
      <c r="A32" s="41" t="s">
        <v>482</v>
      </c>
      <c r="B32" s="42">
        <v>0</v>
      </c>
      <c r="C32" s="42"/>
      <c r="D32" s="42"/>
      <c r="E32" s="42">
        <v>0</v>
      </c>
      <c r="F32" s="124">
        <v>0</v>
      </c>
      <c r="G32" s="42"/>
      <c r="H32" s="42"/>
      <c r="I32" s="42">
        <v>33.333333333333336</v>
      </c>
      <c r="J32" s="42">
        <v>0</v>
      </c>
      <c r="K32" s="42"/>
      <c r="L32" s="124">
        <v>25</v>
      </c>
      <c r="M32" s="42"/>
      <c r="N32" s="42">
        <v>0</v>
      </c>
      <c r="O32" s="124">
        <v>0</v>
      </c>
      <c r="P32" s="124">
        <v>6.25</v>
      </c>
    </row>
    <row r="33" spans="1:16">
      <c r="A33" s="41" t="s">
        <v>488</v>
      </c>
      <c r="B33" s="42">
        <v>0</v>
      </c>
      <c r="C33" s="42">
        <v>0</v>
      </c>
      <c r="D33" s="42"/>
      <c r="E33" s="42"/>
      <c r="F33" s="124">
        <v>0</v>
      </c>
      <c r="G33" s="42">
        <v>0</v>
      </c>
      <c r="H33" s="42"/>
      <c r="I33" s="42">
        <v>0</v>
      </c>
      <c r="J33" s="42">
        <v>100</v>
      </c>
      <c r="K33" s="42"/>
      <c r="L33" s="124">
        <v>16.666666666666668</v>
      </c>
      <c r="M33" s="42"/>
      <c r="N33" s="42"/>
      <c r="O33" s="124"/>
      <c r="P33" s="124">
        <v>11.111111111111111</v>
      </c>
    </row>
    <row r="34" spans="1:16">
      <c r="A34" s="13" t="s">
        <v>497</v>
      </c>
      <c r="B34" s="126">
        <v>2.1276595744680851</v>
      </c>
      <c r="C34" s="71">
        <v>0</v>
      </c>
      <c r="D34" s="71">
        <v>0</v>
      </c>
      <c r="E34" s="71">
        <v>0</v>
      </c>
      <c r="F34" s="127">
        <v>0.89285714285714279</v>
      </c>
      <c r="G34" s="71">
        <v>0</v>
      </c>
      <c r="H34" s="71">
        <v>0</v>
      </c>
      <c r="I34" s="71">
        <v>2.8571428571428572</v>
      </c>
      <c r="J34" s="71">
        <v>3.4883720930232558</v>
      </c>
      <c r="K34" s="71">
        <v>0</v>
      </c>
      <c r="L34" s="127">
        <v>2.4615384615384617</v>
      </c>
      <c r="M34" s="71">
        <v>0</v>
      </c>
      <c r="N34" s="71">
        <v>2.4390243902439024</v>
      </c>
      <c r="O34" s="127">
        <v>2.0408163265306123</v>
      </c>
      <c r="P34" s="127">
        <v>2.0576131687242798</v>
      </c>
    </row>
    <row r="36" spans="1:16" ht="51.75">
      <c r="A36" s="38" t="s">
        <v>659</v>
      </c>
      <c r="B36" s="39" t="s">
        <v>588</v>
      </c>
      <c r="C36" s="39" t="s">
        <v>589</v>
      </c>
      <c r="D36" s="39" t="s">
        <v>590</v>
      </c>
      <c r="E36" s="39" t="s">
        <v>606</v>
      </c>
      <c r="F36" s="40" t="s">
        <v>607</v>
      </c>
      <c r="G36" s="39" t="s">
        <v>608</v>
      </c>
      <c r="H36" s="39" t="s">
        <v>609</v>
      </c>
      <c r="I36" s="39" t="s">
        <v>610</v>
      </c>
      <c r="J36" s="39" t="s">
        <v>611</v>
      </c>
      <c r="K36" s="39" t="s">
        <v>612</v>
      </c>
      <c r="L36" s="40" t="s">
        <v>495</v>
      </c>
      <c r="M36" s="39" t="s">
        <v>613</v>
      </c>
      <c r="N36" s="39" t="s">
        <v>614</v>
      </c>
      <c r="O36" s="40" t="s">
        <v>615</v>
      </c>
      <c r="P36" s="40" t="s">
        <v>478</v>
      </c>
    </row>
    <row r="37" spans="1:16">
      <c r="A37" s="41" t="s">
        <v>351</v>
      </c>
      <c r="B37" s="42">
        <v>9.0909090909090917</v>
      </c>
      <c r="C37" s="42">
        <v>0</v>
      </c>
      <c r="D37" s="42"/>
      <c r="E37" s="42">
        <v>7.6923076923076916</v>
      </c>
      <c r="F37" s="123">
        <v>7.4074074074074066</v>
      </c>
      <c r="G37" s="42">
        <v>7.1428571428571423</v>
      </c>
      <c r="H37" s="42">
        <v>0</v>
      </c>
      <c r="I37" s="42">
        <v>16</v>
      </c>
      <c r="J37" s="42">
        <v>27.777777777777779</v>
      </c>
      <c r="K37" s="42">
        <v>0</v>
      </c>
      <c r="L37" s="123">
        <v>15.873015873015873</v>
      </c>
      <c r="M37" s="42">
        <v>66.666666666666671</v>
      </c>
      <c r="N37" s="42">
        <v>0</v>
      </c>
      <c r="O37" s="124">
        <v>22.222222222222221</v>
      </c>
      <c r="P37" s="123">
        <v>14.141414141414142</v>
      </c>
    </row>
    <row r="38" spans="1:16">
      <c r="A38" s="41" t="s">
        <v>480</v>
      </c>
      <c r="B38" s="42">
        <v>12.5</v>
      </c>
      <c r="C38" s="42">
        <v>33.333333333333336</v>
      </c>
      <c r="D38" s="42">
        <v>0</v>
      </c>
      <c r="E38" s="42">
        <v>0</v>
      </c>
      <c r="F38" s="124">
        <v>12.195121951219512</v>
      </c>
      <c r="G38" s="42">
        <v>11.111111111111111</v>
      </c>
      <c r="H38" s="42">
        <v>16.666666666666668</v>
      </c>
      <c r="I38" s="42">
        <v>5.5555555555555554</v>
      </c>
      <c r="J38" s="42">
        <v>8.1632653061224492</v>
      </c>
      <c r="K38" s="42">
        <v>21.428571428571427</v>
      </c>
      <c r="L38" s="124">
        <v>8.2051282051282062</v>
      </c>
      <c r="M38" s="42">
        <v>33.333333333333336</v>
      </c>
      <c r="N38" s="42">
        <v>8.3333333333333339</v>
      </c>
      <c r="O38" s="124">
        <v>13.333333333333334</v>
      </c>
      <c r="P38" s="124">
        <v>9.1633466135458175</v>
      </c>
    </row>
    <row r="39" spans="1:16">
      <c r="A39" s="41" t="s">
        <v>337</v>
      </c>
      <c r="B39" s="42">
        <v>16.666666666666668</v>
      </c>
      <c r="C39" s="42">
        <v>10</v>
      </c>
      <c r="D39" s="42"/>
      <c r="E39" s="42">
        <v>0</v>
      </c>
      <c r="F39" s="124">
        <v>8</v>
      </c>
      <c r="G39" s="42">
        <v>0</v>
      </c>
      <c r="H39" s="42">
        <v>0</v>
      </c>
      <c r="I39" s="42">
        <v>11.538461538461538</v>
      </c>
      <c r="J39" s="42">
        <v>0</v>
      </c>
      <c r="K39" s="42">
        <v>0</v>
      </c>
      <c r="L39" s="124">
        <v>6.9767441860465116</v>
      </c>
      <c r="M39" s="42">
        <v>0</v>
      </c>
      <c r="N39" s="42">
        <v>0</v>
      </c>
      <c r="O39" s="124">
        <v>0</v>
      </c>
      <c r="P39" s="124">
        <v>6.756756756756757</v>
      </c>
    </row>
    <row r="40" spans="1:16">
      <c r="A40" s="41" t="s">
        <v>481</v>
      </c>
      <c r="B40" s="42">
        <v>25</v>
      </c>
      <c r="C40" s="42">
        <v>100</v>
      </c>
      <c r="D40" s="42"/>
      <c r="E40" s="42"/>
      <c r="F40" s="124">
        <v>50</v>
      </c>
      <c r="G40" s="42"/>
      <c r="H40" s="42"/>
      <c r="I40" s="42">
        <v>0</v>
      </c>
      <c r="J40" s="42">
        <v>0</v>
      </c>
      <c r="K40" s="42"/>
      <c r="L40" s="124">
        <v>0</v>
      </c>
      <c r="M40" s="42"/>
      <c r="N40" s="42">
        <v>11.76470588235294</v>
      </c>
      <c r="O40" s="124">
        <v>11.76470588235294</v>
      </c>
      <c r="P40" s="124">
        <v>13.513513513513514</v>
      </c>
    </row>
    <row r="41" spans="1:16">
      <c r="A41" s="41" t="s">
        <v>482</v>
      </c>
      <c r="B41" s="42">
        <v>0</v>
      </c>
      <c r="C41" s="42"/>
      <c r="D41" s="42"/>
      <c r="E41" s="42">
        <v>0</v>
      </c>
      <c r="F41" s="124">
        <v>0</v>
      </c>
      <c r="G41" s="42"/>
      <c r="H41" s="42"/>
      <c r="I41" s="42">
        <v>0</v>
      </c>
      <c r="J41" s="42">
        <v>0</v>
      </c>
      <c r="K41" s="42"/>
      <c r="L41" s="124">
        <v>0</v>
      </c>
      <c r="M41" s="42"/>
      <c r="N41" s="42">
        <v>0</v>
      </c>
      <c r="O41" s="124">
        <v>0</v>
      </c>
      <c r="P41" s="124">
        <v>0</v>
      </c>
    </row>
    <row r="42" spans="1:16">
      <c r="A42" s="41" t="s">
        <v>488</v>
      </c>
      <c r="B42" s="42">
        <v>50</v>
      </c>
      <c r="C42" s="42">
        <v>100</v>
      </c>
      <c r="D42" s="42"/>
      <c r="E42" s="42"/>
      <c r="F42" s="125">
        <v>66.666666666666671</v>
      </c>
      <c r="G42" s="42">
        <v>0</v>
      </c>
      <c r="H42" s="42"/>
      <c r="I42" s="42">
        <v>0</v>
      </c>
      <c r="J42" s="42">
        <v>0</v>
      </c>
      <c r="K42" s="42"/>
      <c r="L42" s="125">
        <v>0</v>
      </c>
      <c r="M42" s="42"/>
      <c r="N42" s="42"/>
      <c r="O42" s="124"/>
      <c r="P42" s="125">
        <v>22.222222222222221</v>
      </c>
    </row>
    <row r="43" spans="1:16">
      <c r="A43" s="13" t="s">
        <v>497</v>
      </c>
      <c r="B43" s="126">
        <v>12.765957446808512</v>
      </c>
      <c r="C43" s="71">
        <v>28</v>
      </c>
      <c r="D43" s="71">
        <v>0</v>
      </c>
      <c r="E43" s="128">
        <v>2.6315789473684212</v>
      </c>
      <c r="F43" s="71">
        <v>12.499999999999998</v>
      </c>
      <c r="G43" s="126">
        <v>8.3333333333333339</v>
      </c>
      <c r="H43" s="71">
        <v>11.111111111111111</v>
      </c>
      <c r="I43" s="71">
        <v>7.4285714285714288</v>
      </c>
      <c r="J43" s="71">
        <v>10.465116279069768</v>
      </c>
      <c r="K43" s="128">
        <v>15.789473684210526</v>
      </c>
      <c r="L43" s="71">
        <v>8.9230769230769234</v>
      </c>
      <c r="M43" s="126">
        <v>37.5</v>
      </c>
      <c r="N43" s="71">
        <v>7.3170731707317076</v>
      </c>
      <c r="O43" s="127">
        <v>12.244897959183673</v>
      </c>
      <c r="P43" s="126">
        <v>10.08230452674897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 filterMode="1"/>
  <dimension ref="A1:V770"/>
  <sheetViews>
    <sheetView workbookViewId="0">
      <pane ySplit="35" topLeftCell="A731" activePane="bottomLeft" state="frozen"/>
      <selection pane="bottomLeft" activeCell="D752" sqref="D752"/>
    </sheetView>
  </sheetViews>
  <sheetFormatPr defaultRowHeight="12.75"/>
  <cols>
    <col min="1" max="1" width="8.7109375" style="3" customWidth="1"/>
    <col min="2" max="2" width="9.140625" style="3"/>
    <col min="3" max="3" width="11.85546875" style="3" customWidth="1"/>
    <col min="4" max="6" width="9.42578125" style="3" customWidth="1"/>
    <col min="7" max="9" width="8" style="3" customWidth="1"/>
    <col min="10" max="10" width="6.42578125" style="3" bestFit="1" customWidth="1"/>
    <col min="11" max="11" width="6.140625" style="3" customWidth="1"/>
    <col min="12" max="12" width="6.140625" style="10" customWidth="1"/>
    <col min="13" max="16" width="6.140625" style="3" customWidth="1"/>
    <col min="17" max="17" width="25.85546875" style="3" customWidth="1"/>
    <col min="18" max="16384" width="9.140625" style="3"/>
  </cols>
  <sheetData>
    <row r="1" spans="1:17" s="1" customFormat="1">
      <c r="A1" s="1" t="s">
        <v>376</v>
      </c>
      <c r="B1" s="1" t="s">
        <v>0</v>
      </c>
      <c r="C1" s="1" t="s">
        <v>1</v>
      </c>
      <c r="D1" s="1" t="s">
        <v>2</v>
      </c>
      <c r="F1" s="1" t="s">
        <v>3</v>
      </c>
      <c r="G1" s="1" t="s">
        <v>11</v>
      </c>
      <c r="H1" s="1" t="s">
        <v>12</v>
      </c>
      <c r="I1" s="1" t="s">
        <v>675</v>
      </c>
      <c r="J1" s="2" t="s">
        <v>4</v>
      </c>
      <c r="K1" s="2" t="s">
        <v>5</v>
      </c>
      <c r="L1" s="130" t="s">
        <v>6</v>
      </c>
      <c r="M1" s="2" t="s">
        <v>7</v>
      </c>
      <c r="N1" s="2" t="s">
        <v>8</v>
      </c>
      <c r="O1" s="2" t="s">
        <v>9</v>
      </c>
      <c r="P1" s="2" t="s">
        <v>10</v>
      </c>
      <c r="Q1" s="1" t="s">
        <v>13</v>
      </c>
    </row>
    <row r="2" spans="1:17" hidden="1">
      <c r="A2" s="3">
        <v>289</v>
      </c>
      <c r="B2" s="3">
        <v>1</v>
      </c>
      <c r="C2" s="3">
        <v>1000</v>
      </c>
      <c r="D2" s="3" t="s">
        <v>17</v>
      </c>
      <c r="F2" s="3" t="s">
        <v>69</v>
      </c>
      <c r="G2" s="3">
        <v>1</v>
      </c>
      <c r="H2" s="3">
        <v>43</v>
      </c>
      <c r="I2" s="45">
        <f>H2/G2</f>
        <v>43</v>
      </c>
      <c r="J2" s="3">
        <v>3</v>
      </c>
      <c r="K2" s="3">
        <v>1</v>
      </c>
      <c r="L2" s="3"/>
      <c r="Q2" s="3" t="s">
        <v>261</v>
      </c>
    </row>
    <row r="3" spans="1:17" hidden="1">
      <c r="A3" s="3">
        <v>291</v>
      </c>
      <c r="B3" s="3">
        <v>2</v>
      </c>
      <c r="C3" s="3">
        <v>1000</v>
      </c>
      <c r="D3" s="3" t="s">
        <v>17</v>
      </c>
      <c r="F3" s="3" t="s">
        <v>69</v>
      </c>
      <c r="G3" s="3">
        <v>1</v>
      </c>
      <c r="H3" s="3">
        <v>24</v>
      </c>
      <c r="I3" s="45">
        <f t="shared" ref="I3:I66" si="0">H3/G3</f>
        <v>24</v>
      </c>
      <c r="J3" s="3">
        <v>5</v>
      </c>
      <c r="K3" s="3">
        <v>1</v>
      </c>
      <c r="L3" s="3"/>
      <c r="Q3" s="3" t="s">
        <v>262</v>
      </c>
    </row>
    <row r="4" spans="1:17" hidden="1">
      <c r="A4" s="3">
        <v>286</v>
      </c>
      <c r="B4" s="3">
        <v>3</v>
      </c>
      <c r="C4" s="3">
        <v>1000</v>
      </c>
      <c r="D4" s="3" t="s">
        <v>17</v>
      </c>
      <c r="F4" s="3" t="s">
        <v>58</v>
      </c>
      <c r="G4" s="3">
        <v>1</v>
      </c>
      <c r="H4" s="3">
        <v>56</v>
      </c>
      <c r="I4" s="45">
        <f t="shared" si="0"/>
        <v>56</v>
      </c>
      <c r="J4" s="3">
        <v>4</v>
      </c>
      <c r="K4" s="3">
        <v>1</v>
      </c>
      <c r="L4" s="3"/>
      <c r="O4" s="3">
        <v>1</v>
      </c>
      <c r="Q4" s="3" t="s">
        <v>260</v>
      </c>
    </row>
    <row r="5" spans="1:17" hidden="1">
      <c r="A5" s="3">
        <v>288</v>
      </c>
      <c r="B5" s="3">
        <v>4</v>
      </c>
      <c r="C5" s="3">
        <v>1000</v>
      </c>
      <c r="D5" s="3" t="s">
        <v>17</v>
      </c>
      <c r="F5" s="3" t="s">
        <v>20</v>
      </c>
      <c r="G5" s="3">
        <v>1</v>
      </c>
      <c r="H5" s="3">
        <v>6</v>
      </c>
      <c r="I5" s="45">
        <f t="shared" si="0"/>
        <v>6</v>
      </c>
      <c r="J5" s="3">
        <v>5</v>
      </c>
      <c r="L5" s="3"/>
    </row>
    <row r="6" spans="1:17" hidden="1">
      <c r="A6" s="3">
        <v>287</v>
      </c>
      <c r="B6" s="3">
        <v>5</v>
      </c>
      <c r="C6" s="3">
        <v>1000</v>
      </c>
      <c r="D6" s="3" t="s">
        <v>235</v>
      </c>
      <c r="F6" s="3" t="s">
        <v>20</v>
      </c>
      <c r="G6" s="3">
        <v>1</v>
      </c>
      <c r="H6" s="3">
        <v>30</v>
      </c>
      <c r="I6" s="45">
        <f t="shared" si="0"/>
        <v>30</v>
      </c>
      <c r="J6" s="3">
        <v>5</v>
      </c>
      <c r="L6" s="3"/>
    </row>
    <row r="7" spans="1:17" hidden="1">
      <c r="A7" s="3">
        <v>285</v>
      </c>
      <c r="B7" s="3">
        <v>6</v>
      </c>
      <c r="C7" s="3">
        <v>1000</v>
      </c>
      <c r="D7" s="3" t="s">
        <v>40</v>
      </c>
      <c r="F7" s="3" t="s">
        <v>85</v>
      </c>
      <c r="G7" s="3">
        <v>1</v>
      </c>
      <c r="H7" s="3">
        <v>4</v>
      </c>
      <c r="I7" s="45">
        <f t="shared" si="0"/>
        <v>4</v>
      </c>
      <c r="J7" s="3">
        <v>4</v>
      </c>
      <c r="L7" s="3"/>
    </row>
    <row r="8" spans="1:17" hidden="1">
      <c r="A8" s="3">
        <v>290</v>
      </c>
      <c r="B8" s="3">
        <v>7</v>
      </c>
      <c r="C8" s="3">
        <v>1000</v>
      </c>
      <c r="D8" s="3" t="s">
        <v>29</v>
      </c>
      <c r="F8" s="3" t="s">
        <v>78</v>
      </c>
      <c r="G8" s="3">
        <v>1</v>
      </c>
      <c r="H8" s="3">
        <v>11</v>
      </c>
      <c r="I8" s="45">
        <f t="shared" si="0"/>
        <v>11</v>
      </c>
      <c r="J8" s="3">
        <v>5</v>
      </c>
      <c r="L8" s="3"/>
    </row>
    <row r="9" spans="1:17" hidden="1">
      <c r="C9" s="7" t="s">
        <v>377</v>
      </c>
      <c r="G9" s="3">
        <f>SUBTOTAL(9,G2:G8)</f>
        <v>0</v>
      </c>
      <c r="H9" s="3">
        <f>SUBTOTAL(9,H2:H8)</f>
        <v>0</v>
      </c>
      <c r="I9" s="45" t="e">
        <f t="shared" si="0"/>
        <v>#DIV/0!</v>
      </c>
      <c r="J9" s="45">
        <f>SUM(J2:J8)/COUNT(J2:J8)</f>
        <v>4.4285714285714288</v>
      </c>
      <c r="K9" s="3">
        <f t="shared" ref="K9:P9" si="1">SUBTOTAL(9,K2:K8)</f>
        <v>0</v>
      </c>
      <c r="L9" s="3">
        <f t="shared" si="1"/>
        <v>0</v>
      </c>
      <c r="M9" s="3">
        <f t="shared" si="1"/>
        <v>0</v>
      </c>
      <c r="N9" s="3">
        <f t="shared" si="1"/>
        <v>0</v>
      </c>
      <c r="O9" s="3">
        <f t="shared" si="1"/>
        <v>0</v>
      </c>
      <c r="P9" s="3">
        <f t="shared" si="1"/>
        <v>0</v>
      </c>
    </row>
    <row r="10" spans="1:17" hidden="1">
      <c r="A10" s="3">
        <v>106</v>
      </c>
      <c r="B10" s="3">
        <v>8</v>
      </c>
      <c r="C10" s="3" t="s">
        <v>116</v>
      </c>
      <c r="D10" s="3" t="s">
        <v>15</v>
      </c>
      <c r="F10" s="3" t="s">
        <v>119</v>
      </c>
      <c r="G10" s="3">
        <v>1</v>
      </c>
      <c r="H10" s="3">
        <v>4</v>
      </c>
      <c r="I10" s="45">
        <f t="shared" si="0"/>
        <v>4</v>
      </c>
      <c r="J10" s="3">
        <v>5</v>
      </c>
      <c r="L10" s="3"/>
    </row>
    <row r="11" spans="1:17" hidden="1">
      <c r="A11" s="3">
        <v>108</v>
      </c>
      <c r="B11" s="3">
        <v>9</v>
      </c>
      <c r="C11" s="3" t="s">
        <v>116</v>
      </c>
      <c r="D11" s="3" t="s">
        <v>120</v>
      </c>
      <c r="F11" s="3" t="s">
        <v>121</v>
      </c>
      <c r="G11" s="3">
        <v>2</v>
      </c>
      <c r="H11" s="3">
        <v>50</v>
      </c>
      <c r="I11" s="45">
        <f t="shared" si="0"/>
        <v>25</v>
      </c>
      <c r="J11" s="3">
        <v>5</v>
      </c>
      <c r="L11" s="3"/>
      <c r="M11" s="3">
        <v>1</v>
      </c>
      <c r="N11" s="3">
        <v>1</v>
      </c>
    </row>
    <row r="12" spans="1:17" hidden="1">
      <c r="A12" s="3">
        <v>105</v>
      </c>
      <c r="B12" s="3">
        <v>10</v>
      </c>
      <c r="C12" s="3" t="s">
        <v>116</v>
      </c>
      <c r="D12" s="3" t="s">
        <v>34</v>
      </c>
      <c r="F12" s="3" t="s">
        <v>117</v>
      </c>
      <c r="G12" s="3">
        <v>1</v>
      </c>
      <c r="H12" s="3">
        <v>6</v>
      </c>
      <c r="I12" s="45">
        <f t="shared" si="0"/>
        <v>6</v>
      </c>
      <c r="J12" s="3">
        <v>4</v>
      </c>
      <c r="L12" s="3"/>
      <c r="Q12" s="3" t="s">
        <v>118</v>
      </c>
    </row>
    <row r="13" spans="1:17" hidden="1">
      <c r="A13" s="3">
        <v>107</v>
      </c>
      <c r="B13" s="3">
        <v>11</v>
      </c>
      <c r="C13" s="3" t="s">
        <v>116</v>
      </c>
      <c r="D13" s="3" t="s">
        <v>29</v>
      </c>
      <c r="F13" s="3" t="s">
        <v>78</v>
      </c>
      <c r="G13" s="3">
        <v>1</v>
      </c>
      <c r="H13" s="3">
        <v>9</v>
      </c>
      <c r="I13" s="45">
        <f t="shared" si="0"/>
        <v>9</v>
      </c>
      <c r="J13" s="3">
        <v>5</v>
      </c>
      <c r="L13" s="3"/>
    </row>
    <row r="14" spans="1:17" hidden="1">
      <c r="A14" s="3">
        <v>109</v>
      </c>
      <c r="B14" s="3">
        <v>12</v>
      </c>
      <c r="C14" s="3" t="s">
        <v>116</v>
      </c>
      <c r="D14" s="3" t="s">
        <v>226</v>
      </c>
      <c r="F14" s="3" t="s">
        <v>104</v>
      </c>
      <c r="G14" s="3">
        <v>20</v>
      </c>
      <c r="H14" s="3">
        <v>164</v>
      </c>
      <c r="I14" s="45">
        <f t="shared" si="0"/>
        <v>8.1999999999999993</v>
      </c>
      <c r="J14" s="3">
        <v>4</v>
      </c>
      <c r="L14" s="3"/>
    </row>
    <row r="15" spans="1:17" hidden="1">
      <c r="C15" s="8" t="s">
        <v>378</v>
      </c>
      <c r="G15" s="3">
        <f>SUBTOTAL(9,G10:G14)</f>
        <v>0</v>
      </c>
      <c r="H15" s="3">
        <f>SUBTOTAL(9,H10:H14)</f>
        <v>0</v>
      </c>
      <c r="I15" s="45" t="e">
        <f t="shared" si="0"/>
        <v>#DIV/0!</v>
      </c>
      <c r="J15" s="45">
        <f>SUM(J10:J14)/COUNT(J10:J14)</f>
        <v>4.5999999999999996</v>
      </c>
      <c r="K15" s="3">
        <f t="shared" ref="K15:P15" si="2">SUBTOTAL(9,K10:K14)</f>
        <v>0</v>
      </c>
      <c r="L15" s="3">
        <f t="shared" si="2"/>
        <v>0</v>
      </c>
      <c r="M15" s="3">
        <f t="shared" si="2"/>
        <v>0</v>
      </c>
      <c r="N15" s="3">
        <f t="shared" si="2"/>
        <v>0</v>
      </c>
      <c r="O15" s="3">
        <f t="shared" si="2"/>
        <v>0</v>
      </c>
      <c r="P15" s="3">
        <f t="shared" si="2"/>
        <v>0</v>
      </c>
    </row>
    <row r="16" spans="1:17" hidden="1">
      <c r="A16" s="3">
        <v>72</v>
      </c>
      <c r="B16" s="3">
        <v>13</v>
      </c>
      <c r="C16" s="3" t="s">
        <v>89</v>
      </c>
      <c r="D16" s="3" t="s">
        <v>15</v>
      </c>
      <c r="F16" s="3" t="s">
        <v>226</v>
      </c>
      <c r="G16" s="3">
        <v>4</v>
      </c>
      <c r="H16" s="3">
        <v>10</v>
      </c>
      <c r="I16" s="45">
        <f t="shared" si="0"/>
        <v>2.5</v>
      </c>
      <c r="J16" s="3">
        <v>5</v>
      </c>
      <c r="L16" s="3"/>
      <c r="M16" s="3">
        <v>1</v>
      </c>
      <c r="N16" s="3">
        <v>4</v>
      </c>
      <c r="O16" s="3">
        <v>2</v>
      </c>
    </row>
    <row r="17" spans="1:17" hidden="1">
      <c r="A17" s="3">
        <v>73</v>
      </c>
      <c r="B17" s="3">
        <v>14</v>
      </c>
      <c r="C17" s="3" t="s">
        <v>89</v>
      </c>
      <c r="D17" s="3" t="s">
        <v>17</v>
      </c>
      <c r="F17" s="3" t="s">
        <v>79</v>
      </c>
      <c r="G17" s="3">
        <v>2</v>
      </c>
      <c r="H17" s="3">
        <v>31</v>
      </c>
      <c r="I17" s="45">
        <f t="shared" si="0"/>
        <v>15.5</v>
      </c>
      <c r="J17" s="3">
        <v>3</v>
      </c>
      <c r="L17" s="3">
        <v>2</v>
      </c>
      <c r="N17" s="3">
        <v>2</v>
      </c>
    </row>
    <row r="18" spans="1:17" hidden="1">
      <c r="A18" s="3">
        <v>68</v>
      </c>
      <c r="B18" s="3">
        <v>15</v>
      </c>
      <c r="C18" s="3" t="s">
        <v>89</v>
      </c>
      <c r="D18" s="3" t="s">
        <v>25</v>
      </c>
      <c r="F18" s="3" t="s">
        <v>91</v>
      </c>
      <c r="G18" s="3">
        <v>1</v>
      </c>
      <c r="H18" s="3">
        <v>2</v>
      </c>
      <c r="I18" s="45">
        <f t="shared" si="0"/>
        <v>2</v>
      </c>
      <c r="J18" s="3">
        <v>5</v>
      </c>
      <c r="L18" s="3"/>
    </row>
    <row r="19" spans="1:17" hidden="1">
      <c r="A19" s="3">
        <v>65</v>
      </c>
      <c r="B19" s="3">
        <v>16</v>
      </c>
      <c r="C19" s="3" t="s">
        <v>89</v>
      </c>
      <c r="D19" s="3" t="s">
        <v>25</v>
      </c>
      <c r="F19" s="3" t="s">
        <v>52</v>
      </c>
      <c r="G19" s="3">
        <v>1</v>
      </c>
      <c r="H19" s="3">
        <v>8</v>
      </c>
      <c r="I19" s="45">
        <f t="shared" si="0"/>
        <v>8</v>
      </c>
      <c r="J19" s="3">
        <v>4</v>
      </c>
      <c r="L19" s="3"/>
      <c r="N19" s="3">
        <v>1</v>
      </c>
    </row>
    <row r="20" spans="1:17" hidden="1">
      <c r="A20" s="3">
        <v>70</v>
      </c>
      <c r="B20" s="3">
        <v>17</v>
      </c>
      <c r="C20" s="3" t="s">
        <v>89</v>
      </c>
      <c r="D20" s="3" t="s">
        <v>25</v>
      </c>
      <c r="F20" s="3" t="s">
        <v>71</v>
      </c>
      <c r="G20" s="3">
        <v>1</v>
      </c>
      <c r="H20" s="3">
        <v>6</v>
      </c>
      <c r="I20" s="45">
        <f t="shared" si="0"/>
        <v>6</v>
      </c>
      <c r="J20" s="3">
        <v>5</v>
      </c>
      <c r="L20" s="3"/>
    </row>
    <row r="21" spans="1:17" hidden="1">
      <c r="A21" s="3">
        <v>66</v>
      </c>
      <c r="B21" s="3">
        <v>18</v>
      </c>
      <c r="C21" s="3" t="s">
        <v>89</v>
      </c>
      <c r="D21" s="3" t="s">
        <v>25</v>
      </c>
      <c r="F21" s="3" t="s">
        <v>90</v>
      </c>
      <c r="G21" s="3">
        <v>1</v>
      </c>
      <c r="H21" s="3">
        <v>3</v>
      </c>
      <c r="I21" s="45">
        <f t="shared" si="0"/>
        <v>3</v>
      </c>
      <c r="J21" s="3">
        <v>4</v>
      </c>
      <c r="L21" s="3"/>
      <c r="N21" s="3">
        <v>1</v>
      </c>
    </row>
    <row r="22" spans="1:17" hidden="1">
      <c r="A22" s="3">
        <v>67</v>
      </c>
      <c r="B22" s="3">
        <v>19</v>
      </c>
      <c r="C22" s="3" t="s">
        <v>89</v>
      </c>
      <c r="D22" s="3" t="s">
        <v>25</v>
      </c>
      <c r="F22" s="3" t="s">
        <v>30</v>
      </c>
      <c r="G22" s="3">
        <v>1</v>
      </c>
      <c r="H22" s="3">
        <v>24</v>
      </c>
      <c r="I22" s="45">
        <f t="shared" si="0"/>
        <v>24</v>
      </c>
      <c r="J22" s="3">
        <v>4</v>
      </c>
      <c r="L22" s="3"/>
      <c r="N22" s="3">
        <v>1</v>
      </c>
    </row>
    <row r="23" spans="1:17" hidden="1">
      <c r="A23" s="3">
        <v>69</v>
      </c>
      <c r="B23" s="3">
        <v>20</v>
      </c>
      <c r="C23" s="3" t="s">
        <v>89</v>
      </c>
      <c r="D23" s="3" t="s">
        <v>25</v>
      </c>
      <c r="F23" s="3" t="s">
        <v>77</v>
      </c>
      <c r="G23" s="3">
        <v>2</v>
      </c>
      <c r="H23" s="3">
        <v>5</v>
      </c>
      <c r="I23" s="45">
        <f t="shared" si="0"/>
        <v>2.5</v>
      </c>
      <c r="J23" s="3">
        <v>4</v>
      </c>
      <c r="L23" s="3"/>
      <c r="N23" s="3">
        <v>1</v>
      </c>
      <c r="P23" s="3">
        <v>1</v>
      </c>
      <c r="Q23" s="3" t="s">
        <v>92</v>
      </c>
    </row>
    <row r="24" spans="1:17" hidden="1">
      <c r="A24" s="3">
        <v>71</v>
      </c>
      <c r="B24" s="3">
        <v>21</v>
      </c>
      <c r="C24" s="3" t="s">
        <v>89</v>
      </c>
      <c r="D24" s="3" t="s">
        <v>25</v>
      </c>
      <c r="F24" s="3" t="s">
        <v>20</v>
      </c>
      <c r="G24" s="3">
        <v>1</v>
      </c>
      <c r="H24" s="3">
        <v>3</v>
      </c>
      <c r="I24" s="45">
        <f t="shared" si="0"/>
        <v>3</v>
      </c>
      <c r="J24" s="3">
        <v>5</v>
      </c>
      <c r="L24" s="3"/>
      <c r="M24" s="3">
        <v>1</v>
      </c>
      <c r="P24" s="3">
        <v>1</v>
      </c>
      <c r="Q24" s="3" t="s">
        <v>479</v>
      </c>
    </row>
    <row r="25" spans="1:17" hidden="1">
      <c r="A25" s="3">
        <v>82</v>
      </c>
      <c r="B25" s="3">
        <v>22</v>
      </c>
      <c r="C25" s="3" t="s">
        <v>89</v>
      </c>
      <c r="D25" s="3" t="s">
        <v>40</v>
      </c>
      <c r="F25" s="3" t="s">
        <v>69</v>
      </c>
      <c r="G25" s="3">
        <v>1</v>
      </c>
      <c r="H25" s="3">
        <v>8</v>
      </c>
      <c r="I25" s="45">
        <f t="shared" si="0"/>
        <v>8</v>
      </c>
      <c r="J25" s="3">
        <v>5</v>
      </c>
      <c r="L25" s="3"/>
      <c r="N25" s="3">
        <v>1</v>
      </c>
      <c r="P25" s="3">
        <v>1</v>
      </c>
      <c r="Q25" s="3" t="s">
        <v>92</v>
      </c>
    </row>
    <row r="26" spans="1:17" hidden="1">
      <c r="A26" s="3">
        <v>84</v>
      </c>
      <c r="B26" s="3">
        <v>23</v>
      </c>
      <c r="C26" s="3" t="s">
        <v>89</v>
      </c>
      <c r="D26" s="3" t="s">
        <v>40</v>
      </c>
      <c r="F26" s="3" t="s">
        <v>69</v>
      </c>
      <c r="G26" s="3">
        <v>1</v>
      </c>
      <c r="H26" s="3">
        <v>3</v>
      </c>
      <c r="I26" s="45">
        <f t="shared" si="0"/>
        <v>3</v>
      </c>
      <c r="J26" s="3">
        <v>3</v>
      </c>
      <c r="L26" s="3"/>
      <c r="N26" s="3">
        <v>1</v>
      </c>
      <c r="Q26" s="3" t="s">
        <v>99</v>
      </c>
    </row>
    <row r="27" spans="1:17" hidden="1">
      <c r="A27" s="3">
        <v>83</v>
      </c>
      <c r="B27" s="3">
        <v>24</v>
      </c>
      <c r="C27" s="3" t="s">
        <v>89</v>
      </c>
      <c r="D27" s="3" t="s">
        <v>40</v>
      </c>
      <c r="F27" s="3" t="s">
        <v>226</v>
      </c>
      <c r="G27" s="3">
        <v>1</v>
      </c>
      <c r="H27" s="3">
        <v>9</v>
      </c>
      <c r="I27" s="45">
        <f t="shared" si="0"/>
        <v>9</v>
      </c>
      <c r="J27" s="3">
        <v>5</v>
      </c>
      <c r="L27" s="3"/>
      <c r="Q27" s="3" t="s">
        <v>98</v>
      </c>
    </row>
    <row r="28" spans="1:17" hidden="1">
      <c r="A28" s="3">
        <v>81</v>
      </c>
      <c r="B28" s="3">
        <v>25</v>
      </c>
      <c r="C28" s="3" t="s">
        <v>89</v>
      </c>
      <c r="D28" s="3" t="s">
        <v>34</v>
      </c>
      <c r="F28" s="3" t="s">
        <v>30</v>
      </c>
      <c r="G28" s="3">
        <v>1</v>
      </c>
      <c r="H28" s="3">
        <v>19</v>
      </c>
      <c r="I28" s="45">
        <f t="shared" si="0"/>
        <v>19</v>
      </c>
      <c r="J28" s="3">
        <v>5</v>
      </c>
      <c r="L28" s="3"/>
      <c r="O28" s="3">
        <v>1</v>
      </c>
      <c r="Q28" s="3" t="s">
        <v>97</v>
      </c>
    </row>
    <row r="29" spans="1:17" hidden="1">
      <c r="A29" s="3">
        <v>80</v>
      </c>
      <c r="B29" s="3">
        <v>26</v>
      </c>
      <c r="C29" s="3" t="s">
        <v>89</v>
      </c>
      <c r="D29" s="3" t="s">
        <v>34</v>
      </c>
      <c r="F29" s="3" t="s">
        <v>69</v>
      </c>
      <c r="G29" s="3">
        <v>1</v>
      </c>
      <c r="H29" s="3">
        <v>11</v>
      </c>
      <c r="I29" s="45">
        <f t="shared" si="0"/>
        <v>11</v>
      </c>
      <c r="J29" s="3">
        <v>5</v>
      </c>
      <c r="L29" s="3"/>
      <c r="M29" s="3">
        <v>1</v>
      </c>
      <c r="N29" s="3">
        <v>1</v>
      </c>
    </row>
    <row r="30" spans="1:17" hidden="1">
      <c r="A30" s="3">
        <v>75</v>
      </c>
      <c r="B30" s="3">
        <v>27</v>
      </c>
      <c r="C30" s="3" t="s">
        <v>89</v>
      </c>
      <c r="D30" s="3" t="s">
        <v>29</v>
      </c>
      <c r="F30" s="3" t="s">
        <v>69</v>
      </c>
      <c r="G30" s="3">
        <v>2</v>
      </c>
      <c r="H30" s="3">
        <v>5</v>
      </c>
      <c r="I30" s="45">
        <f t="shared" si="0"/>
        <v>2.5</v>
      </c>
      <c r="J30" s="3">
        <v>1</v>
      </c>
      <c r="L30" s="3" t="s">
        <v>96</v>
      </c>
      <c r="M30" s="3">
        <v>1</v>
      </c>
      <c r="N30" s="3">
        <v>1</v>
      </c>
      <c r="Q30" s="3" t="s">
        <v>95</v>
      </c>
    </row>
    <row r="31" spans="1:17" hidden="1">
      <c r="A31" s="3">
        <v>78</v>
      </c>
      <c r="B31" s="3">
        <v>28</v>
      </c>
      <c r="C31" s="3" t="s">
        <v>89</v>
      </c>
      <c r="D31" s="3" t="s">
        <v>29</v>
      </c>
      <c r="F31" s="3" t="s">
        <v>77</v>
      </c>
      <c r="G31" s="3">
        <v>1</v>
      </c>
      <c r="H31" s="3">
        <v>14</v>
      </c>
      <c r="I31" s="45">
        <f t="shared" si="0"/>
        <v>14</v>
      </c>
      <c r="J31" s="3">
        <v>5</v>
      </c>
      <c r="L31" s="3"/>
      <c r="N31" s="3">
        <v>1</v>
      </c>
      <c r="P31" s="3">
        <v>1</v>
      </c>
      <c r="Q31" s="3" t="s">
        <v>92</v>
      </c>
    </row>
    <row r="32" spans="1:17" hidden="1">
      <c r="A32" s="3">
        <v>79</v>
      </c>
      <c r="B32" s="3">
        <v>29</v>
      </c>
      <c r="C32" s="3" t="s">
        <v>89</v>
      </c>
      <c r="D32" s="3" t="s">
        <v>29</v>
      </c>
      <c r="F32" s="3" t="s">
        <v>59</v>
      </c>
      <c r="G32" s="3">
        <v>3</v>
      </c>
      <c r="H32" s="3">
        <v>20</v>
      </c>
      <c r="I32" s="45">
        <f t="shared" si="0"/>
        <v>6.666666666666667</v>
      </c>
      <c r="J32" s="3">
        <v>4</v>
      </c>
      <c r="L32" s="3"/>
      <c r="P32" s="3">
        <v>1</v>
      </c>
      <c r="Q32" s="3" t="s">
        <v>92</v>
      </c>
    </row>
    <row r="33" spans="1:17" hidden="1">
      <c r="A33" s="3">
        <v>74</v>
      </c>
      <c r="B33" s="3">
        <v>30</v>
      </c>
      <c r="C33" s="3" t="s">
        <v>89</v>
      </c>
      <c r="D33" s="3" t="s">
        <v>29</v>
      </c>
      <c r="F33" s="3" t="s">
        <v>22</v>
      </c>
      <c r="G33" s="3">
        <v>1</v>
      </c>
      <c r="H33" s="3">
        <v>17</v>
      </c>
      <c r="I33" s="45">
        <f t="shared" si="0"/>
        <v>17</v>
      </c>
      <c r="J33" s="3">
        <v>4</v>
      </c>
      <c r="L33" s="3"/>
      <c r="M33" s="3">
        <v>1</v>
      </c>
      <c r="N33" s="3">
        <v>1</v>
      </c>
      <c r="Q33" s="3" t="s">
        <v>94</v>
      </c>
    </row>
    <row r="34" spans="1:17" hidden="1">
      <c r="A34" s="3">
        <v>76</v>
      </c>
      <c r="B34" s="3">
        <v>31</v>
      </c>
      <c r="C34" s="3" t="s">
        <v>89</v>
      </c>
      <c r="D34" s="3" t="s">
        <v>29</v>
      </c>
      <c r="F34" s="3" t="s">
        <v>22</v>
      </c>
      <c r="G34" s="3">
        <v>1</v>
      </c>
      <c r="H34" s="3">
        <v>7</v>
      </c>
      <c r="I34" s="45">
        <f t="shared" si="0"/>
        <v>7</v>
      </c>
      <c r="J34" s="3">
        <v>4</v>
      </c>
      <c r="L34" s="3"/>
      <c r="N34" s="3">
        <v>1</v>
      </c>
    </row>
    <row r="35" spans="1:17" hidden="1">
      <c r="A35" s="3">
        <v>77</v>
      </c>
      <c r="B35" s="3">
        <v>32</v>
      </c>
      <c r="C35" s="3" t="s">
        <v>89</v>
      </c>
      <c r="D35" s="3" t="s">
        <v>29</v>
      </c>
      <c r="F35" s="3" t="s">
        <v>22</v>
      </c>
      <c r="G35" s="3">
        <v>1</v>
      </c>
      <c r="H35" s="3">
        <v>6</v>
      </c>
      <c r="I35" s="45">
        <f t="shared" si="0"/>
        <v>6</v>
      </c>
      <c r="J35" s="3">
        <v>4</v>
      </c>
      <c r="L35" s="3"/>
      <c r="Q35" s="3" t="s">
        <v>70</v>
      </c>
    </row>
    <row r="36" spans="1:17">
      <c r="A36" s="3">
        <v>85</v>
      </c>
      <c r="B36" s="3">
        <v>33</v>
      </c>
      <c r="C36" s="3" t="s">
        <v>89</v>
      </c>
      <c r="D36" s="3" t="s">
        <v>226</v>
      </c>
      <c r="E36" s="3" t="s">
        <v>666</v>
      </c>
      <c r="F36" s="3" t="s">
        <v>16</v>
      </c>
      <c r="G36" s="3">
        <v>80</v>
      </c>
      <c r="H36" s="3">
        <v>131</v>
      </c>
      <c r="I36" s="45">
        <f t="shared" si="0"/>
        <v>1.6375</v>
      </c>
      <c r="J36" s="3">
        <v>4</v>
      </c>
      <c r="L36" s="3"/>
      <c r="M36" s="10">
        <v>2</v>
      </c>
      <c r="O36" s="3">
        <v>1</v>
      </c>
      <c r="P36" s="3" t="s">
        <v>100</v>
      </c>
      <c r="Q36" s="3" t="s">
        <v>101</v>
      </c>
    </row>
    <row r="37" spans="1:17" hidden="1">
      <c r="C37" s="8" t="s">
        <v>379</v>
      </c>
      <c r="G37" s="3">
        <f>SUBTOTAL(9,G16:G36)</f>
        <v>80</v>
      </c>
      <c r="H37" s="3">
        <f>SUBTOTAL(9,H16:H36)</f>
        <v>131</v>
      </c>
      <c r="I37" s="45">
        <f t="shared" si="0"/>
        <v>1.6375</v>
      </c>
      <c r="J37" s="45">
        <f>SUM(J16:J36)/COUNT(J16:J36)</f>
        <v>4.1904761904761907</v>
      </c>
      <c r="K37" s="3">
        <f t="shared" ref="K37:P37" si="3">SUBTOTAL(9,K16:K36)</f>
        <v>0</v>
      </c>
      <c r="L37" s="3">
        <f t="shared" si="3"/>
        <v>0</v>
      </c>
      <c r="M37" s="3">
        <f t="shared" si="3"/>
        <v>2</v>
      </c>
      <c r="N37" s="3">
        <f t="shared" si="3"/>
        <v>0</v>
      </c>
      <c r="O37" s="3">
        <f t="shared" si="3"/>
        <v>1</v>
      </c>
      <c r="P37" s="3">
        <f t="shared" si="3"/>
        <v>0</v>
      </c>
    </row>
    <row r="38" spans="1:17" hidden="1">
      <c r="A38" s="3">
        <v>157</v>
      </c>
      <c r="B38" s="3">
        <v>34</v>
      </c>
      <c r="C38" s="3" t="s">
        <v>162</v>
      </c>
      <c r="D38" s="3" t="s">
        <v>15</v>
      </c>
      <c r="F38" s="3" t="s">
        <v>138</v>
      </c>
      <c r="G38" s="3">
        <v>1</v>
      </c>
      <c r="H38" s="3">
        <v>4</v>
      </c>
      <c r="I38" s="45">
        <f t="shared" si="0"/>
        <v>4</v>
      </c>
      <c r="J38" s="3">
        <v>5</v>
      </c>
      <c r="K38" s="3">
        <v>1</v>
      </c>
      <c r="L38" s="3"/>
      <c r="O38" s="3">
        <v>1</v>
      </c>
      <c r="Q38" s="3" t="s">
        <v>169</v>
      </c>
    </row>
    <row r="39" spans="1:17" hidden="1">
      <c r="A39" s="3">
        <v>152</v>
      </c>
      <c r="B39" s="3">
        <v>35</v>
      </c>
      <c r="C39" s="3" t="s">
        <v>162</v>
      </c>
      <c r="D39" s="3" t="s">
        <v>17</v>
      </c>
      <c r="F39" s="3" t="s">
        <v>59</v>
      </c>
      <c r="G39" s="3">
        <v>2</v>
      </c>
      <c r="H39" s="3">
        <v>24</v>
      </c>
      <c r="I39" s="45">
        <f t="shared" si="0"/>
        <v>12</v>
      </c>
      <c r="J39" s="3">
        <v>5</v>
      </c>
      <c r="L39" s="3"/>
      <c r="Q39" s="3" t="s">
        <v>165</v>
      </c>
    </row>
    <row r="40" spans="1:17" hidden="1">
      <c r="A40" s="3">
        <v>153</v>
      </c>
      <c r="B40" s="3">
        <v>36</v>
      </c>
      <c r="C40" s="3" t="s">
        <v>162</v>
      </c>
      <c r="D40" s="3" t="s">
        <v>142</v>
      </c>
      <c r="F40" s="3" t="s">
        <v>166</v>
      </c>
      <c r="G40" s="3">
        <v>1</v>
      </c>
      <c r="H40" s="3">
        <v>15</v>
      </c>
      <c r="I40" s="45">
        <f t="shared" si="0"/>
        <v>15</v>
      </c>
      <c r="J40" s="3">
        <v>5</v>
      </c>
      <c r="L40" s="3"/>
      <c r="M40" s="3">
        <v>1</v>
      </c>
    </row>
    <row r="41" spans="1:17" hidden="1">
      <c r="A41" s="3">
        <v>150</v>
      </c>
      <c r="B41" s="3">
        <v>37</v>
      </c>
      <c r="C41" s="3" t="s">
        <v>162</v>
      </c>
      <c r="D41" s="3" t="s">
        <v>142</v>
      </c>
      <c r="F41" s="3" t="s">
        <v>164</v>
      </c>
      <c r="G41" s="3">
        <v>1</v>
      </c>
      <c r="H41" s="3">
        <v>18</v>
      </c>
      <c r="I41" s="45">
        <f t="shared" si="0"/>
        <v>18</v>
      </c>
      <c r="J41" s="3">
        <v>4</v>
      </c>
      <c r="L41" s="3"/>
      <c r="N41" s="3">
        <v>2</v>
      </c>
      <c r="O41" s="3">
        <v>2</v>
      </c>
    </row>
    <row r="42" spans="1:17" hidden="1">
      <c r="A42" s="3">
        <v>151</v>
      </c>
      <c r="B42" s="3">
        <v>38</v>
      </c>
      <c r="C42" s="3" t="s">
        <v>162</v>
      </c>
      <c r="D42" s="3" t="s">
        <v>142</v>
      </c>
      <c r="F42" s="3" t="s">
        <v>20</v>
      </c>
      <c r="G42" s="3">
        <v>1</v>
      </c>
      <c r="H42" s="3">
        <v>3</v>
      </c>
      <c r="I42" s="45">
        <f t="shared" si="0"/>
        <v>3</v>
      </c>
      <c r="J42" s="3">
        <v>5</v>
      </c>
      <c r="L42" s="3"/>
      <c r="Q42" s="3" t="s">
        <v>72</v>
      </c>
    </row>
    <row r="43" spans="1:17" hidden="1">
      <c r="A43" s="3">
        <v>158</v>
      </c>
      <c r="B43" s="3">
        <v>39</v>
      </c>
      <c r="C43" s="3" t="s">
        <v>162</v>
      </c>
      <c r="D43" s="3" t="s">
        <v>46</v>
      </c>
      <c r="F43" s="3" t="s">
        <v>106</v>
      </c>
      <c r="G43" s="3">
        <v>1</v>
      </c>
      <c r="H43" s="3">
        <v>8</v>
      </c>
      <c r="I43" s="45">
        <f t="shared" si="0"/>
        <v>8</v>
      </c>
      <c r="J43" s="3">
        <v>4</v>
      </c>
      <c r="L43" s="3"/>
      <c r="Q43" s="3" t="s">
        <v>108</v>
      </c>
    </row>
    <row r="44" spans="1:17" hidden="1">
      <c r="A44" s="3">
        <v>149</v>
      </c>
      <c r="B44" s="3">
        <v>40</v>
      </c>
      <c r="C44" s="3" t="s">
        <v>162</v>
      </c>
      <c r="D44" s="3" t="s">
        <v>34</v>
      </c>
      <c r="F44" s="3" t="s">
        <v>58</v>
      </c>
      <c r="G44" s="3">
        <v>2</v>
      </c>
      <c r="H44" s="3">
        <v>14</v>
      </c>
      <c r="I44" s="45">
        <f t="shared" si="0"/>
        <v>7</v>
      </c>
      <c r="J44" s="3">
        <v>4</v>
      </c>
      <c r="L44" s="3"/>
    </row>
    <row r="45" spans="1:17" hidden="1">
      <c r="A45" s="3">
        <v>154</v>
      </c>
      <c r="B45" s="3">
        <v>41</v>
      </c>
      <c r="C45" s="3" t="s">
        <v>162</v>
      </c>
      <c r="D45" s="3" t="s">
        <v>34</v>
      </c>
      <c r="F45" s="3" t="s">
        <v>20</v>
      </c>
      <c r="G45" s="3">
        <v>1</v>
      </c>
      <c r="H45" s="3">
        <v>2</v>
      </c>
      <c r="I45" s="45">
        <f t="shared" si="0"/>
        <v>2</v>
      </c>
      <c r="J45" s="3">
        <v>5</v>
      </c>
      <c r="L45" s="3"/>
      <c r="O45" s="3">
        <v>1</v>
      </c>
    </row>
    <row r="46" spans="1:17" hidden="1">
      <c r="A46" s="3">
        <v>155</v>
      </c>
      <c r="B46" s="3">
        <v>42</v>
      </c>
      <c r="C46" s="3" t="s">
        <v>162</v>
      </c>
      <c r="D46" s="3" t="s">
        <v>80</v>
      </c>
      <c r="F46" s="3" t="s">
        <v>167</v>
      </c>
      <c r="G46" s="3">
        <v>1</v>
      </c>
      <c r="H46" s="3">
        <v>1</v>
      </c>
      <c r="I46" s="45">
        <f t="shared" si="0"/>
        <v>1</v>
      </c>
      <c r="J46" s="3">
        <v>5</v>
      </c>
      <c r="K46" s="3">
        <v>1</v>
      </c>
      <c r="L46" s="3"/>
    </row>
    <row r="47" spans="1:17" hidden="1">
      <c r="A47" s="3">
        <v>147</v>
      </c>
      <c r="B47" s="3">
        <v>43</v>
      </c>
      <c r="C47" s="3" t="s">
        <v>162</v>
      </c>
      <c r="D47" s="3" t="s">
        <v>29</v>
      </c>
      <c r="F47" s="3" t="s">
        <v>52</v>
      </c>
      <c r="G47" s="3">
        <v>1</v>
      </c>
      <c r="H47" s="3">
        <v>3</v>
      </c>
      <c r="I47" s="45">
        <f t="shared" si="0"/>
        <v>3</v>
      </c>
      <c r="J47" s="3">
        <v>5</v>
      </c>
      <c r="L47" s="3"/>
      <c r="Q47" s="3" t="s">
        <v>163</v>
      </c>
    </row>
    <row r="48" spans="1:17" hidden="1">
      <c r="A48" s="3">
        <v>148</v>
      </c>
      <c r="B48" s="3">
        <v>44</v>
      </c>
      <c r="C48" s="3" t="s">
        <v>162</v>
      </c>
      <c r="D48" s="3" t="s">
        <v>29</v>
      </c>
      <c r="F48" s="3" t="s">
        <v>20</v>
      </c>
      <c r="G48" s="3">
        <v>1</v>
      </c>
      <c r="H48" s="3">
        <v>3</v>
      </c>
      <c r="I48" s="45">
        <f t="shared" si="0"/>
        <v>3</v>
      </c>
      <c r="J48" s="3">
        <v>5</v>
      </c>
      <c r="L48" s="3"/>
    </row>
    <row r="49" spans="1:17" hidden="1">
      <c r="A49" s="3">
        <v>156</v>
      </c>
      <c r="B49" s="3">
        <v>45</v>
      </c>
      <c r="C49" s="3" t="s">
        <v>162</v>
      </c>
      <c r="D49" s="3" t="s">
        <v>29</v>
      </c>
      <c r="F49" s="3" t="s">
        <v>20</v>
      </c>
      <c r="G49" s="3">
        <v>1</v>
      </c>
      <c r="H49" s="3">
        <v>6</v>
      </c>
      <c r="I49" s="45">
        <f t="shared" si="0"/>
        <v>6</v>
      </c>
      <c r="J49" s="3">
        <v>5</v>
      </c>
      <c r="L49" s="3"/>
      <c r="Q49" s="3" t="s">
        <v>168</v>
      </c>
    </row>
    <row r="50" spans="1:17">
      <c r="A50" s="3">
        <v>159</v>
      </c>
      <c r="B50" s="3">
        <v>46</v>
      </c>
      <c r="C50" s="3" t="s">
        <v>162</v>
      </c>
      <c r="D50" s="3" t="s">
        <v>226</v>
      </c>
      <c r="E50" s="3" t="s">
        <v>666</v>
      </c>
      <c r="F50" s="3" t="s">
        <v>104</v>
      </c>
      <c r="G50" s="3">
        <v>58</v>
      </c>
      <c r="H50" s="3">
        <v>172</v>
      </c>
      <c r="I50" s="45">
        <f t="shared" si="0"/>
        <v>2.9655172413793105</v>
      </c>
      <c r="J50" s="3">
        <v>4</v>
      </c>
      <c r="L50" s="10">
        <v>32</v>
      </c>
      <c r="M50" s="10">
        <v>1</v>
      </c>
      <c r="O50" s="3">
        <v>9</v>
      </c>
      <c r="Q50" s="3" t="s">
        <v>170</v>
      </c>
    </row>
    <row r="51" spans="1:17" hidden="1">
      <c r="C51" s="8" t="s">
        <v>380</v>
      </c>
      <c r="G51" s="3">
        <f>SUBTOTAL(9,G38:G50)</f>
        <v>58</v>
      </c>
      <c r="H51" s="3">
        <f>SUBTOTAL(9,H38:H50)</f>
        <v>172</v>
      </c>
      <c r="I51" s="45">
        <f t="shared" si="0"/>
        <v>2.9655172413793105</v>
      </c>
      <c r="J51" s="45">
        <f>SUM(J38:J50)/COUNT(J38:J50)</f>
        <v>4.6923076923076925</v>
      </c>
      <c r="K51" s="3">
        <f t="shared" ref="K51:P51" si="4">SUBTOTAL(9,K38:K50)</f>
        <v>0</v>
      </c>
      <c r="L51" s="3">
        <f t="shared" si="4"/>
        <v>32</v>
      </c>
      <c r="M51" s="3">
        <f t="shared" si="4"/>
        <v>1</v>
      </c>
      <c r="N51" s="3">
        <f t="shared" si="4"/>
        <v>0</v>
      </c>
      <c r="O51" s="3">
        <f t="shared" si="4"/>
        <v>9</v>
      </c>
      <c r="P51" s="3">
        <f t="shared" si="4"/>
        <v>0</v>
      </c>
    </row>
    <row r="52" spans="1:17" hidden="1">
      <c r="A52" s="3">
        <v>22</v>
      </c>
      <c r="B52" s="3">
        <v>47</v>
      </c>
      <c r="C52" s="3" t="s">
        <v>44</v>
      </c>
      <c r="D52" s="3" t="s">
        <v>49</v>
      </c>
      <c r="F52" s="3" t="s">
        <v>226</v>
      </c>
      <c r="G52" s="3">
        <v>1</v>
      </c>
      <c r="H52" s="3">
        <v>2</v>
      </c>
      <c r="I52" s="45">
        <f t="shared" si="0"/>
        <v>2</v>
      </c>
      <c r="J52" s="3">
        <v>5</v>
      </c>
      <c r="L52" s="3"/>
      <c r="Q52" s="3" t="s">
        <v>50</v>
      </c>
    </row>
    <row r="53" spans="1:17" hidden="1">
      <c r="A53" s="3">
        <v>18</v>
      </c>
      <c r="B53" s="3">
        <v>48</v>
      </c>
      <c r="C53" s="3" t="s">
        <v>44</v>
      </c>
      <c r="D53" s="3" t="s">
        <v>45</v>
      </c>
      <c r="F53" s="3" t="s">
        <v>19</v>
      </c>
      <c r="G53" s="3">
        <v>1</v>
      </c>
      <c r="H53" s="3">
        <v>26</v>
      </c>
      <c r="I53" s="45">
        <f t="shared" si="0"/>
        <v>26</v>
      </c>
      <c r="J53" s="3">
        <v>5</v>
      </c>
      <c r="L53" s="3"/>
      <c r="M53" s="3">
        <v>1</v>
      </c>
      <c r="N53" s="3">
        <v>1</v>
      </c>
      <c r="Q53" s="3" t="s">
        <v>33</v>
      </c>
    </row>
    <row r="54" spans="1:17" hidden="1">
      <c r="A54" s="3">
        <v>20</v>
      </c>
      <c r="B54" s="3">
        <v>49</v>
      </c>
      <c r="C54" s="3" t="s">
        <v>44</v>
      </c>
      <c r="D54" s="3" t="s">
        <v>46</v>
      </c>
      <c r="F54" s="3" t="s">
        <v>47</v>
      </c>
      <c r="G54" s="3">
        <v>1</v>
      </c>
      <c r="H54" s="3">
        <v>60</v>
      </c>
      <c r="I54" s="45">
        <f t="shared" si="0"/>
        <v>60</v>
      </c>
      <c r="J54" s="3">
        <v>5</v>
      </c>
      <c r="L54" s="3"/>
      <c r="M54" s="3">
        <v>1</v>
      </c>
    </row>
    <row r="55" spans="1:17" hidden="1">
      <c r="A55" s="3">
        <v>19</v>
      </c>
      <c r="B55" s="3">
        <v>50</v>
      </c>
      <c r="C55" s="3" t="s">
        <v>44</v>
      </c>
      <c r="D55" s="3" t="s">
        <v>46</v>
      </c>
      <c r="F55" s="3" t="s">
        <v>20</v>
      </c>
      <c r="G55" s="3">
        <v>1</v>
      </c>
      <c r="H55" s="3">
        <v>16</v>
      </c>
      <c r="I55" s="45">
        <f t="shared" si="0"/>
        <v>16</v>
      </c>
      <c r="J55" s="3">
        <v>5</v>
      </c>
      <c r="L55" s="3"/>
    </row>
    <row r="56" spans="1:17" hidden="1">
      <c r="A56" s="3">
        <v>21</v>
      </c>
      <c r="B56" s="3">
        <v>51</v>
      </c>
      <c r="C56" s="3" t="s">
        <v>44</v>
      </c>
      <c r="D56" s="3" t="s">
        <v>29</v>
      </c>
      <c r="F56" s="3" t="s">
        <v>48</v>
      </c>
      <c r="G56" s="3">
        <v>1</v>
      </c>
      <c r="H56" s="3">
        <v>8</v>
      </c>
      <c r="I56" s="45">
        <f t="shared" si="0"/>
        <v>8</v>
      </c>
      <c r="J56" s="3">
        <v>5</v>
      </c>
      <c r="L56" s="3"/>
    </row>
    <row r="57" spans="1:17">
      <c r="A57" s="3">
        <v>23</v>
      </c>
      <c r="B57" s="3">
        <v>52</v>
      </c>
      <c r="C57" s="3" t="s">
        <v>44</v>
      </c>
      <c r="D57" s="3" t="s">
        <v>226</v>
      </c>
      <c r="E57" s="3" t="s">
        <v>666</v>
      </c>
      <c r="F57" s="3" t="s">
        <v>16</v>
      </c>
      <c r="G57" s="3">
        <v>33</v>
      </c>
      <c r="H57" s="3">
        <v>153</v>
      </c>
      <c r="I57" s="45">
        <f t="shared" si="0"/>
        <v>4.6363636363636367</v>
      </c>
      <c r="J57" s="3">
        <v>4</v>
      </c>
      <c r="K57" s="3">
        <v>2</v>
      </c>
      <c r="L57" s="3"/>
      <c r="M57" s="10">
        <v>5</v>
      </c>
      <c r="Q57" s="3" t="s">
        <v>51</v>
      </c>
    </row>
    <row r="58" spans="1:17" hidden="1">
      <c r="C58" s="8" t="s">
        <v>381</v>
      </c>
      <c r="G58" s="3">
        <f>SUBTOTAL(9,G52:G57)</f>
        <v>33</v>
      </c>
      <c r="H58" s="3">
        <f>SUBTOTAL(9,H52:H57)</f>
        <v>153</v>
      </c>
      <c r="I58" s="45">
        <f t="shared" si="0"/>
        <v>4.6363636363636367</v>
      </c>
      <c r="J58" s="45">
        <f>SUM(J52:J57)/COUNT(J52:J57)</f>
        <v>4.833333333333333</v>
      </c>
      <c r="K58" s="3">
        <f t="shared" ref="K58:P58" si="5">SUBTOTAL(9,K52:K57)</f>
        <v>2</v>
      </c>
      <c r="L58" s="3">
        <f t="shared" si="5"/>
        <v>0</v>
      </c>
      <c r="M58" s="3">
        <f t="shared" si="5"/>
        <v>5</v>
      </c>
      <c r="N58" s="3">
        <f t="shared" si="5"/>
        <v>0</v>
      </c>
      <c r="O58" s="3">
        <f t="shared" si="5"/>
        <v>0</v>
      </c>
      <c r="P58" s="3">
        <f t="shared" si="5"/>
        <v>0</v>
      </c>
    </row>
    <row r="59" spans="1:17" hidden="1">
      <c r="A59" s="3">
        <v>329</v>
      </c>
      <c r="B59" s="3">
        <v>53</v>
      </c>
      <c r="C59" s="3">
        <v>1001</v>
      </c>
      <c r="D59" s="3" t="s">
        <v>32</v>
      </c>
      <c r="F59" s="3" t="s">
        <v>52</v>
      </c>
      <c r="G59" s="3">
        <v>1</v>
      </c>
      <c r="H59" s="3">
        <v>44</v>
      </c>
      <c r="I59" s="45">
        <f t="shared" si="0"/>
        <v>44</v>
      </c>
      <c r="J59" s="3">
        <v>4</v>
      </c>
      <c r="K59" s="3">
        <v>1</v>
      </c>
      <c r="L59" s="3"/>
      <c r="Q59" s="3" t="s">
        <v>277</v>
      </c>
    </row>
    <row r="60" spans="1:17" hidden="1">
      <c r="A60" s="3">
        <v>331</v>
      </c>
      <c r="B60" s="3">
        <v>54</v>
      </c>
      <c r="C60" s="3">
        <v>1001</v>
      </c>
      <c r="D60" s="3" t="s">
        <v>40</v>
      </c>
      <c r="F60" s="3" t="s">
        <v>113</v>
      </c>
      <c r="G60" s="3">
        <v>1</v>
      </c>
      <c r="H60" s="3">
        <v>6</v>
      </c>
      <c r="I60" s="45">
        <f t="shared" si="0"/>
        <v>6</v>
      </c>
      <c r="J60" s="3">
        <v>3</v>
      </c>
      <c r="L60" s="3"/>
    </row>
    <row r="61" spans="1:17" hidden="1">
      <c r="A61" s="3">
        <v>332</v>
      </c>
      <c r="B61" s="3">
        <v>55</v>
      </c>
      <c r="C61" s="3">
        <v>1001</v>
      </c>
      <c r="D61" s="3" t="s">
        <v>40</v>
      </c>
      <c r="F61" s="3" t="s">
        <v>113</v>
      </c>
      <c r="G61" s="3">
        <v>1</v>
      </c>
      <c r="H61" s="3">
        <v>6</v>
      </c>
      <c r="I61" s="45">
        <f t="shared" si="0"/>
        <v>6</v>
      </c>
      <c r="J61" s="3">
        <v>4</v>
      </c>
      <c r="L61" s="3"/>
      <c r="Q61" s="3" t="s">
        <v>279</v>
      </c>
    </row>
    <row r="62" spans="1:17" hidden="1">
      <c r="A62" s="3">
        <v>333</v>
      </c>
      <c r="B62" s="3">
        <v>56</v>
      </c>
      <c r="C62" s="3">
        <v>1001</v>
      </c>
      <c r="D62" s="3" t="s">
        <v>226</v>
      </c>
      <c r="F62" s="3" t="s">
        <v>86</v>
      </c>
      <c r="G62" s="3">
        <v>1</v>
      </c>
      <c r="H62" s="3">
        <v>4</v>
      </c>
      <c r="I62" s="45">
        <f t="shared" si="0"/>
        <v>4</v>
      </c>
      <c r="J62" s="3">
        <v>5</v>
      </c>
      <c r="L62" s="3"/>
      <c r="Q62" s="3" t="s">
        <v>280</v>
      </c>
    </row>
    <row r="63" spans="1:17" hidden="1">
      <c r="A63" s="3">
        <v>330</v>
      </c>
      <c r="B63" s="3">
        <v>57</v>
      </c>
      <c r="C63" s="3">
        <v>1001</v>
      </c>
      <c r="D63" s="3" t="s">
        <v>226</v>
      </c>
      <c r="F63" s="3" t="s">
        <v>20</v>
      </c>
      <c r="G63" s="3">
        <v>1</v>
      </c>
      <c r="H63" s="3">
        <v>1</v>
      </c>
      <c r="I63" s="45">
        <f t="shared" si="0"/>
        <v>1</v>
      </c>
      <c r="L63" s="3"/>
      <c r="Q63" s="3" t="s">
        <v>278</v>
      </c>
    </row>
    <row r="64" spans="1:17" hidden="1">
      <c r="A64" s="3">
        <v>328</v>
      </c>
      <c r="B64" s="3">
        <v>58</v>
      </c>
      <c r="C64" s="3">
        <v>1001</v>
      </c>
      <c r="D64" s="3" t="s">
        <v>226</v>
      </c>
      <c r="F64" s="3" t="s">
        <v>226</v>
      </c>
      <c r="G64" s="3">
        <v>13</v>
      </c>
      <c r="H64" s="3">
        <v>9</v>
      </c>
      <c r="I64" s="45">
        <f t="shared" si="0"/>
        <v>0.69230769230769229</v>
      </c>
      <c r="J64" s="3">
        <v>2</v>
      </c>
      <c r="L64" s="3"/>
      <c r="Q64" s="3" t="s">
        <v>276</v>
      </c>
    </row>
    <row r="65" spans="1:17" hidden="1">
      <c r="C65" s="8" t="s">
        <v>382</v>
      </c>
      <c r="G65" s="3">
        <f>SUBTOTAL(9,G59:G64)</f>
        <v>0</v>
      </c>
      <c r="H65" s="3">
        <f>SUBTOTAL(9,H59:H64)</f>
        <v>0</v>
      </c>
      <c r="I65" s="45" t="e">
        <f t="shared" si="0"/>
        <v>#DIV/0!</v>
      </c>
      <c r="J65" s="45">
        <f>SUM(J59:J64)/COUNT(J59:J64)</f>
        <v>3.6</v>
      </c>
      <c r="K65" s="3">
        <f t="shared" ref="K65:P65" si="6">SUBTOTAL(9,K59:K64)</f>
        <v>0</v>
      </c>
      <c r="L65" s="3">
        <f t="shared" si="6"/>
        <v>0</v>
      </c>
      <c r="M65" s="3">
        <f t="shared" si="6"/>
        <v>0</v>
      </c>
      <c r="N65" s="3">
        <f t="shared" si="6"/>
        <v>0</v>
      </c>
      <c r="O65" s="3">
        <f t="shared" si="6"/>
        <v>0</v>
      </c>
      <c r="P65" s="3">
        <f t="shared" si="6"/>
        <v>0</v>
      </c>
    </row>
    <row r="66" spans="1:17" hidden="1">
      <c r="A66" s="3">
        <v>325</v>
      </c>
      <c r="B66" s="3">
        <v>59</v>
      </c>
      <c r="C66" s="3">
        <v>1002</v>
      </c>
      <c r="D66" s="3" t="s">
        <v>17</v>
      </c>
      <c r="F66" s="3" t="s">
        <v>223</v>
      </c>
      <c r="G66" s="3">
        <v>1</v>
      </c>
      <c r="H66" s="3">
        <v>8</v>
      </c>
      <c r="I66" s="45">
        <f t="shared" si="0"/>
        <v>8</v>
      </c>
      <c r="J66" s="3">
        <v>5</v>
      </c>
      <c r="L66" s="3"/>
    </row>
    <row r="67" spans="1:17" hidden="1">
      <c r="A67" s="3">
        <v>326</v>
      </c>
      <c r="B67" s="3">
        <v>60</v>
      </c>
      <c r="C67" s="3">
        <v>1002</v>
      </c>
      <c r="D67" s="3" t="s">
        <v>17</v>
      </c>
      <c r="F67" s="3" t="s">
        <v>52</v>
      </c>
      <c r="G67" s="3">
        <v>1</v>
      </c>
      <c r="H67" s="3">
        <v>18</v>
      </c>
      <c r="I67" s="45">
        <f t="shared" ref="I67:I130" si="7">H67/G67</f>
        <v>18</v>
      </c>
      <c r="J67" s="3">
        <v>5</v>
      </c>
      <c r="L67" s="3"/>
    </row>
    <row r="68" spans="1:17" hidden="1">
      <c r="A68" s="3">
        <v>327</v>
      </c>
      <c r="B68" s="3">
        <v>61</v>
      </c>
      <c r="C68" s="3">
        <v>1002</v>
      </c>
      <c r="D68" s="3" t="s">
        <v>34</v>
      </c>
      <c r="F68" s="3" t="s">
        <v>275</v>
      </c>
      <c r="G68" s="3">
        <v>4</v>
      </c>
      <c r="H68" s="3">
        <v>4</v>
      </c>
      <c r="I68" s="45">
        <f t="shared" si="7"/>
        <v>1</v>
      </c>
      <c r="L68" s="3"/>
    </row>
    <row r="69" spans="1:17" hidden="1">
      <c r="A69" s="3">
        <v>324</v>
      </c>
      <c r="B69" s="3">
        <v>62</v>
      </c>
      <c r="C69" s="3">
        <v>1002</v>
      </c>
      <c r="D69" s="3" t="s">
        <v>226</v>
      </c>
      <c r="F69" s="3" t="s">
        <v>226</v>
      </c>
      <c r="G69" s="3">
        <v>11</v>
      </c>
      <c r="H69" s="3">
        <v>19</v>
      </c>
      <c r="I69" s="45">
        <f t="shared" si="7"/>
        <v>1.7272727272727273</v>
      </c>
      <c r="J69" s="3">
        <v>4</v>
      </c>
      <c r="L69" s="3"/>
    </row>
    <row r="70" spans="1:17" hidden="1">
      <c r="C70" s="8" t="s">
        <v>383</v>
      </c>
      <c r="G70" s="3">
        <f>SUBTOTAL(9,G66:G69)</f>
        <v>0</v>
      </c>
      <c r="H70" s="3">
        <f>SUBTOTAL(9,H66:H69)</f>
        <v>0</v>
      </c>
      <c r="I70" s="45" t="e">
        <f t="shared" si="7"/>
        <v>#DIV/0!</v>
      </c>
      <c r="J70" s="45">
        <f>SUM(J66:J69)/COUNT(J66:J69)</f>
        <v>4.666666666666667</v>
      </c>
      <c r="K70" s="3">
        <f t="shared" ref="K70:P70" si="8">SUBTOTAL(9,K66:K69)</f>
        <v>0</v>
      </c>
      <c r="L70" s="3">
        <f t="shared" si="8"/>
        <v>0</v>
      </c>
      <c r="M70" s="3">
        <f t="shared" si="8"/>
        <v>0</v>
      </c>
      <c r="N70" s="3">
        <f t="shared" si="8"/>
        <v>0</v>
      </c>
      <c r="O70" s="3">
        <f t="shared" si="8"/>
        <v>0</v>
      </c>
      <c r="P70" s="3">
        <f t="shared" si="8"/>
        <v>0</v>
      </c>
    </row>
    <row r="71" spans="1:17" hidden="1">
      <c r="A71" s="3">
        <v>407</v>
      </c>
      <c r="B71" s="3">
        <v>63</v>
      </c>
      <c r="C71" s="3">
        <v>1003</v>
      </c>
      <c r="D71" s="3" t="s">
        <v>226</v>
      </c>
      <c r="F71" s="3" t="s">
        <v>226</v>
      </c>
      <c r="G71" s="3">
        <v>4</v>
      </c>
      <c r="H71" s="3">
        <v>8</v>
      </c>
      <c r="I71" s="45">
        <f t="shared" si="7"/>
        <v>2</v>
      </c>
      <c r="J71" s="3">
        <v>4</v>
      </c>
      <c r="L71" s="3"/>
    </row>
    <row r="72" spans="1:17" hidden="1">
      <c r="C72" s="8" t="s">
        <v>384</v>
      </c>
      <c r="G72" s="3">
        <f>SUBTOTAL(9,G71:G71)</f>
        <v>0</v>
      </c>
      <c r="H72" s="3">
        <f>SUBTOTAL(9,H71:H71)</f>
        <v>0</v>
      </c>
      <c r="I72" s="45" t="e">
        <f t="shared" si="7"/>
        <v>#DIV/0!</v>
      </c>
      <c r="J72" s="3">
        <v>4</v>
      </c>
      <c r="K72" s="3">
        <f t="shared" ref="K72:P72" si="9">SUBTOTAL(9,K71:K71)</f>
        <v>0</v>
      </c>
      <c r="L72" s="3">
        <f t="shared" si="9"/>
        <v>0</v>
      </c>
      <c r="M72" s="3">
        <f t="shared" si="9"/>
        <v>0</v>
      </c>
      <c r="N72" s="3">
        <f t="shared" si="9"/>
        <v>0</v>
      </c>
      <c r="O72" s="3">
        <f t="shared" si="9"/>
        <v>0</v>
      </c>
      <c r="P72" s="3">
        <f t="shared" si="9"/>
        <v>0</v>
      </c>
    </row>
    <row r="73" spans="1:17" hidden="1">
      <c r="A73" s="3">
        <v>1</v>
      </c>
      <c r="B73" s="3">
        <v>64</v>
      </c>
      <c r="C73" s="3" t="s">
        <v>14</v>
      </c>
      <c r="D73" s="3" t="s">
        <v>15</v>
      </c>
      <c r="F73" s="3" t="s">
        <v>16</v>
      </c>
      <c r="G73" s="3">
        <v>3</v>
      </c>
      <c r="H73" s="3">
        <v>8</v>
      </c>
      <c r="I73" s="45">
        <f t="shared" si="7"/>
        <v>2.6666666666666665</v>
      </c>
      <c r="J73" s="3">
        <v>5</v>
      </c>
      <c r="L73" s="3"/>
    </row>
    <row r="74" spans="1:17" hidden="1">
      <c r="A74" s="3">
        <v>3</v>
      </c>
      <c r="B74" s="3">
        <v>65</v>
      </c>
      <c r="C74" s="3" t="s">
        <v>14</v>
      </c>
      <c r="D74" s="3" t="s">
        <v>17</v>
      </c>
      <c r="F74" s="3" t="s">
        <v>19</v>
      </c>
      <c r="G74" s="3">
        <v>1</v>
      </c>
      <c r="H74" s="3">
        <v>53</v>
      </c>
      <c r="I74" s="45">
        <f t="shared" si="7"/>
        <v>53</v>
      </c>
      <c r="J74" s="3">
        <v>5</v>
      </c>
      <c r="K74" s="3">
        <v>1</v>
      </c>
      <c r="L74" s="3"/>
    </row>
    <row r="75" spans="1:17" hidden="1">
      <c r="A75" s="3">
        <v>2</v>
      </c>
      <c r="B75" s="3">
        <v>66</v>
      </c>
      <c r="C75" s="3" t="s">
        <v>14</v>
      </c>
      <c r="D75" s="3" t="s">
        <v>17</v>
      </c>
      <c r="F75" s="3" t="s">
        <v>18</v>
      </c>
      <c r="G75" s="3">
        <v>1</v>
      </c>
      <c r="H75" s="3">
        <v>12</v>
      </c>
      <c r="I75" s="45">
        <f t="shared" si="7"/>
        <v>12</v>
      </c>
      <c r="J75" s="3">
        <v>4</v>
      </c>
      <c r="K75" s="3">
        <v>1</v>
      </c>
      <c r="L75" s="3"/>
    </row>
    <row r="76" spans="1:17" hidden="1">
      <c r="A76" s="3">
        <v>4</v>
      </c>
      <c r="B76" s="3">
        <v>67</v>
      </c>
      <c r="C76" s="3" t="s">
        <v>14</v>
      </c>
      <c r="D76" s="3" t="s">
        <v>17</v>
      </c>
      <c r="F76" s="3" t="s">
        <v>20</v>
      </c>
      <c r="G76" s="3">
        <v>1</v>
      </c>
      <c r="H76" s="3">
        <v>14</v>
      </c>
      <c r="I76" s="45">
        <f t="shared" si="7"/>
        <v>14</v>
      </c>
      <c r="J76" s="3">
        <v>5</v>
      </c>
      <c r="L76" s="3"/>
    </row>
    <row r="77" spans="1:17">
      <c r="A77" s="3">
        <v>5</v>
      </c>
      <c r="B77" s="3">
        <v>68</v>
      </c>
      <c r="C77" s="3" t="s">
        <v>14</v>
      </c>
      <c r="D77" s="3" t="s">
        <v>21</v>
      </c>
      <c r="E77" s="3" t="s">
        <v>666</v>
      </c>
      <c r="F77" s="3" t="s">
        <v>22</v>
      </c>
      <c r="G77" s="3">
        <v>1</v>
      </c>
      <c r="H77" s="3">
        <v>18</v>
      </c>
      <c r="I77" s="45">
        <f t="shared" si="7"/>
        <v>18</v>
      </c>
      <c r="J77" s="3">
        <v>5</v>
      </c>
      <c r="L77" s="3"/>
      <c r="M77" s="10">
        <v>1</v>
      </c>
      <c r="N77" s="3">
        <v>1</v>
      </c>
      <c r="P77" s="3" t="s">
        <v>23</v>
      </c>
    </row>
    <row r="78" spans="1:17" hidden="1">
      <c r="A78" s="3">
        <v>6</v>
      </c>
      <c r="B78" s="3">
        <v>69</v>
      </c>
      <c r="C78" s="3" t="s">
        <v>14</v>
      </c>
      <c r="D78" s="3" t="s">
        <v>226</v>
      </c>
      <c r="F78" s="3" t="s">
        <v>16</v>
      </c>
      <c r="G78" s="3">
        <v>25</v>
      </c>
      <c r="H78" s="3">
        <v>34</v>
      </c>
      <c r="I78" s="45">
        <f t="shared" si="7"/>
        <v>1.36</v>
      </c>
      <c r="J78" s="3">
        <v>5</v>
      </c>
      <c r="K78" s="3">
        <v>1</v>
      </c>
      <c r="L78" s="3"/>
      <c r="O78" s="3">
        <v>3</v>
      </c>
      <c r="Q78" s="3" t="s">
        <v>24</v>
      </c>
    </row>
    <row r="79" spans="1:17" hidden="1">
      <c r="C79" s="8" t="s">
        <v>385</v>
      </c>
      <c r="G79" s="3">
        <f>SUBTOTAL(9,G73:G78)</f>
        <v>1</v>
      </c>
      <c r="H79" s="3">
        <f>SUBTOTAL(9,H73:H78)</f>
        <v>18</v>
      </c>
      <c r="I79" s="45">
        <f t="shared" si="7"/>
        <v>18</v>
      </c>
      <c r="J79" s="45">
        <f>SUM(J71:J78)/COUNT(J71:J78)</f>
        <v>4.625</v>
      </c>
      <c r="K79" s="3">
        <f t="shared" ref="K79:P79" si="10">SUBTOTAL(9,K73:K78)</f>
        <v>0</v>
      </c>
      <c r="L79" s="3">
        <f t="shared" si="10"/>
        <v>0</v>
      </c>
      <c r="M79" s="3">
        <f t="shared" si="10"/>
        <v>1</v>
      </c>
      <c r="N79" s="3">
        <f t="shared" si="10"/>
        <v>1</v>
      </c>
      <c r="O79" s="3">
        <f t="shared" si="10"/>
        <v>0</v>
      </c>
      <c r="P79" s="3">
        <f t="shared" si="10"/>
        <v>0</v>
      </c>
    </row>
    <row r="80" spans="1:17" hidden="1">
      <c r="A80" s="3">
        <v>239</v>
      </c>
      <c r="B80" s="3">
        <v>70</v>
      </c>
      <c r="C80" s="3">
        <v>1006</v>
      </c>
      <c r="D80" s="3" t="s">
        <v>226</v>
      </c>
      <c r="F80" s="3" t="s">
        <v>226</v>
      </c>
      <c r="G80" s="3">
        <v>2</v>
      </c>
      <c r="H80" s="3">
        <v>8</v>
      </c>
      <c r="I80" s="45">
        <f t="shared" si="7"/>
        <v>4</v>
      </c>
      <c r="J80" s="3">
        <v>5</v>
      </c>
      <c r="L80" s="3"/>
    </row>
    <row r="81" spans="1:17" hidden="1">
      <c r="C81" s="8" t="s">
        <v>386</v>
      </c>
      <c r="G81" s="3">
        <f>SUBTOTAL(9,G80:G80)</f>
        <v>0</v>
      </c>
      <c r="H81" s="3">
        <f>SUBTOTAL(9,H80:H80)</f>
        <v>0</v>
      </c>
      <c r="I81" s="45" t="e">
        <f t="shared" si="7"/>
        <v>#DIV/0!</v>
      </c>
      <c r="J81" s="3">
        <v>5</v>
      </c>
      <c r="K81" s="3">
        <f t="shared" ref="K81:P81" si="11">SUBTOTAL(9,K80:K80)</f>
        <v>0</v>
      </c>
      <c r="L81" s="3">
        <f t="shared" si="11"/>
        <v>0</v>
      </c>
      <c r="M81" s="3">
        <f t="shared" si="11"/>
        <v>0</v>
      </c>
      <c r="N81" s="3">
        <f t="shared" si="11"/>
        <v>0</v>
      </c>
      <c r="O81" s="3">
        <f t="shared" si="11"/>
        <v>0</v>
      </c>
      <c r="P81" s="3">
        <f t="shared" si="11"/>
        <v>0</v>
      </c>
    </row>
    <row r="82" spans="1:17" hidden="1">
      <c r="A82" s="3">
        <v>252</v>
      </c>
      <c r="B82" s="3">
        <v>71</v>
      </c>
      <c r="C82" s="3">
        <v>1007</v>
      </c>
      <c r="D82" s="3" t="s">
        <v>15</v>
      </c>
      <c r="F82" s="3" t="s">
        <v>198</v>
      </c>
      <c r="G82" s="3">
        <v>1</v>
      </c>
      <c r="H82" s="3">
        <v>1</v>
      </c>
      <c r="I82" s="45">
        <f t="shared" si="7"/>
        <v>1</v>
      </c>
      <c r="J82" s="3">
        <v>4</v>
      </c>
      <c r="L82" s="3"/>
      <c r="N82" s="3">
        <v>1</v>
      </c>
    </row>
    <row r="83" spans="1:17" hidden="1">
      <c r="A83" s="3">
        <v>254</v>
      </c>
      <c r="B83" s="3">
        <v>72</v>
      </c>
      <c r="C83" s="3">
        <v>1007</v>
      </c>
      <c r="D83" s="3" t="s">
        <v>17</v>
      </c>
      <c r="F83" s="3" t="s">
        <v>164</v>
      </c>
      <c r="G83" s="3">
        <v>1</v>
      </c>
      <c r="H83" s="3">
        <v>20</v>
      </c>
      <c r="I83" s="45">
        <f t="shared" si="7"/>
        <v>20</v>
      </c>
      <c r="J83" s="3">
        <v>3</v>
      </c>
      <c r="L83" s="3"/>
    </row>
    <row r="84" spans="1:17" hidden="1">
      <c r="A84" s="3">
        <v>253</v>
      </c>
      <c r="B84" s="3">
        <v>73</v>
      </c>
      <c r="C84" s="3">
        <v>1007</v>
      </c>
      <c r="D84" s="3" t="s">
        <v>17</v>
      </c>
      <c r="F84" s="3" t="s">
        <v>246</v>
      </c>
      <c r="G84" s="3">
        <v>1</v>
      </c>
      <c r="H84" s="3">
        <v>18</v>
      </c>
      <c r="I84" s="45">
        <f t="shared" si="7"/>
        <v>18</v>
      </c>
      <c r="J84" s="3">
        <v>4</v>
      </c>
      <c r="L84" s="3"/>
    </row>
    <row r="85" spans="1:17" hidden="1">
      <c r="A85" s="3">
        <v>255</v>
      </c>
      <c r="B85" s="3">
        <v>74</v>
      </c>
      <c r="C85" s="3">
        <v>1007</v>
      </c>
      <c r="D85" s="3" t="s">
        <v>32</v>
      </c>
      <c r="F85" s="3" t="s">
        <v>244</v>
      </c>
      <c r="G85" s="3">
        <v>1</v>
      </c>
      <c r="H85" s="3">
        <v>20</v>
      </c>
      <c r="I85" s="45">
        <f t="shared" si="7"/>
        <v>20</v>
      </c>
      <c r="J85" s="3">
        <v>4</v>
      </c>
      <c r="L85" s="3"/>
      <c r="O85" s="3">
        <v>1</v>
      </c>
      <c r="Q85" s="3" t="s">
        <v>247</v>
      </c>
    </row>
    <row r="86" spans="1:17" hidden="1">
      <c r="A86" s="3">
        <v>256</v>
      </c>
      <c r="B86" s="3">
        <v>75</v>
      </c>
      <c r="C86" s="3">
        <v>1007</v>
      </c>
      <c r="D86" s="3" t="s">
        <v>40</v>
      </c>
      <c r="F86" s="3" t="s">
        <v>198</v>
      </c>
      <c r="G86" s="3">
        <v>3</v>
      </c>
      <c r="H86" s="3">
        <v>8</v>
      </c>
      <c r="I86" s="45">
        <f t="shared" si="7"/>
        <v>2.6666666666666665</v>
      </c>
      <c r="J86" s="3">
        <v>4</v>
      </c>
      <c r="K86" s="3">
        <v>1</v>
      </c>
      <c r="L86" s="3"/>
      <c r="N86" s="3">
        <v>1</v>
      </c>
      <c r="Q86" s="3" t="s">
        <v>248</v>
      </c>
    </row>
    <row r="87" spans="1:17" hidden="1">
      <c r="A87" s="3">
        <v>257</v>
      </c>
      <c r="B87" s="3">
        <v>76</v>
      </c>
      <c r="C87" s="3">
        <v>1007</v>
      </c>
      <c r="D87" s="3" t="s">
        <v>40</v>
      </c>
      <c r="F87" s="3" t="s">
        <v>85</v>
      </c>
      <c r="G87" s="3">
        <v>1</v>
      </c>
      <c r="H87" s="3">
        <v>2</v>
      </c>
      <c r="I87" s="45">
        <f t="shared" si="7"/>
        <v>2</v>
      </c>
      <c r="J87" s="3">
        <v>5</v>
      </c>
      <c r="K87" s="3">
        <v>1</v>
      </c>
      <c r="L87" s="3"/>
      <c r="N87" s="3">
        <v>1</v>
      </c>
    </row>
    <row r="88" spans="1:17" hidden="1">
      <c r="A88" s="3">
        <v>258</v>
      </c>
      <c r="B88" s="3">
        <v>77</v>
      </c>
      <c r="C88" s="3">
        <v>1007</v>
      </c>
      <c r="D88" s="3" t="s">
        <v>34</v>
      </c>
      <c r="F88" s="3" t="s">
        <v>90</v>
      </c>
      <c r="G88" s="3">
        <v>4</v>
      </c>
      <c r="H88" s="3">
        <v>18</v>
      </c>
      <c r="I88" s="45">
        <f t="shared" si="7"/>
        <v>4.5</v>
      </c>
      <c r="J88" s="3">
        <v>2</v>
      </c>
      <c r="L88" s="3"/>
      <c r="N88" s="3">
        <v>1</v>
      </c>
    </row>
    <row r="89" spans="1:17" hidden="1">
      <c r="A89" s="3">
        <v>259</v>
      </c>
      <c r="B89" s="3">
        <v>78</v>
      </c>
      <c r="C89" s="3">
        <v>1007</v>
      </c>
      <c r="D89" s="3" t="s">
        <v>226</v>
      </c>
      <c r="E89" s="3" t="s">
        <v>677</v>
      </c>
      <c r="F89" s="3" t="s">
        <v>226</v>
      </c>
      <c r="G89" s="3">
        <v>25</v>
      </c>
      <c r="H89" s="3">
        <v>47</v>
      </c>
      <c r="I89" s="45">
        <f t="shared" si="7"/>
        <v>1.88</v>
      </c>
      <c r="J89" s="3">
        <v>2</v>
      </c>
      <c r="L89" s="10">
        <v>1</v>
      </c>
      <c r="N89" s="3">
        <v>1</v>
      </c>
    </row>
    <row r="90" spans="1:17" hidden="1">
      <c r="C90" s="8" t="s">
        <v>387</v>
      </c>
      <c r="G90" s="3">
        <f>SUBTOTAL(9,G82:G89)</f>
        <v>0</v>
      </c>
      <c r="H90" s="3">
        <f>SUBTOTAL(9,H82:H89)</f>
        <v>0</v>
      </c>
      <c r="I90" s="45" t="e">
        <f t="shared" si="7"/>
        <v>#DIV/0!</v>
      </c>
      <c r="J90" s="45">
        <f>SUM(J82:J89)/COUNT(J82:J89)</f>
        <v>3.5</v>
      </c>
      <c r="K90" s="3">
        <f t="shared" ref="K90:P90" si="12">SUBTOTAL(9,K82:K89)</f>
        <v>0</v>
      </c>
      <c r="L90" s="3">
        <f t="shared" si="12"/>
        <v>0</v>
      </c>
      <c r="M90" s="3">
        <f t="shared" si="12"/>
        <v>0</v>
      </c>
      <c r="N90" s="3">
        <f t="shared" si="12"/>
        <v>0</v>
      </c>
      <c r="O90" s="3">
        <f t="shared" si="12"/>
        <v>0</v>
      </c>
      <c r="P90" s="3">
        <f t="shared" si="12"/>
        <v>0</v>
      </c>
    </row>
    <row r="91" spans="1:17" hidden="1">
      <c r="A91" s="3">
        <v>250</v>
      </c>
      <c r="B91" s="3">
        <v>79</v>
      </c>
      <c r="C91" s="3">
        <v>1008</v>
      </c>
      <c r="D91" s="3" t="s">
        <v>15</v>
      </c>
      <c r="F91" s="3" t="s">
        <v>244</v>
      </c>
      <c r="G91" s="3">
        <v>7</v>
      </c>
      <c r="H91" s="3">
        <v>7</v>
      </c>
      <c r="I91" s="45">
        <f t="shared" si="7"/>
        <v>1</v>
      </c>
      <c r="J91" s="3">
        <v>3</v>
      </c>
      <c r="L91" s="3"/>
      <c r="N91" s="3">
        <v>1</v>
      </c>
      <c r="Q91" s="3" t="s">
        <v>245</v>
      </c>
    </row>
    <row r="92" spans="1:17" hidden="1">
      <c r="A92" s="3">
        <v>247</v>
      </c>
      <c r="B92" s="3">
        <v>80</v>
      </c>
      <c r="C92" s="3">
        <v>1008</v>
      </c>
      <c r="D92" s="3" t="s">
        <v>235</v>
      </c>
      <c r="F92" s="3" t="s">
        <v>52</v>
      </c>
      <c r="G92" s="3">
        <v>1</v>
      </c>
      <c r="H92" s="3">
        <v>91</v>
      </c>
      <c r="I92" s="45">
        <f t="shared" si="7"/>
        <v>91</v>
      </c>
      <c r="J92" s="3">
        <v>1</v>
      </c>
      <c r="L92" s="3"/>
      <c r="M92" s="3">
        <v>1</v>
      </c>
      <c r="N92" s="3">
        <v>1</v>
      </c>
    </row>
    <row r="93" spans="1:17" hidden="1">
      <c r="A93" s="3">
        <v>244</v>
      </c>
      <c r="B93" s="3">
        <v>81</v>
      </c>
      <c r="C93" s="3">
        <v>1008</v>
      </c>
      <c r="D93" s="3" t="s">
        <v>32</v>
      </c>
      <c r="F93" s="3" t="s">
        <v>113</v>
      </c>
      <c r="G93" s="3">
        <v>1</v>
      </c>
      <c r="H93" s="3">
        <v>19</v>
      </c>
      <c r="I93" s="45">
        <f t="shared" si="7"/>
        <v>19</v>
      </c>
      <c r="J93" s="3">
        <v>4</v>
      </c>
      <c r="L93" s="3"/>
    </row>
    <row r="94" spans="1:17" hidden="1">
      <c r="A94" s="3">
        <v>246</v>
      </c>
      <c r="B94" s="3">
        <v>82</v>
      </c>
      <c r="C94" s="3">
        <v>1008</v>
      </c>
      <c r="D94" s="3" t="s">
        <v>40</v>
      </c>
      <c r="F94" s="3" t="s">
        <v>198</v>
      </c>
      <c r="G94" s="3">
        <v>4</v>
      </c>
      <c r="H94" s="3">
        <v>11</v>
      </c>
      <c r="I94" s="45">
        <f t="shared" si="7"/>
        <v>2.75</v>
      </c>
      <c r="J94" s="3">
        <v>4</v>
      </c>
      <c r="L94" s="3"/>
      <c r="N94" s="3">
        <v>1</v>
      </c>
      <c r="Q94" s="3" t="s">
        <v>241</v>
      </c>
    </row>
    <row r="95" spans="1:17" hidden="1">
      <c r="A95" s="3">
        <v>245</v>
      </c>
      <c r="B95" s="3">
        <v>83</v>
      </c>
      <c r="C95" s="3">
        <v>1008</v>
      </c>
      <c r="D95" s="3" t="s">
        <v>40</v>
      </c>
      <c r="F95" s="3" t="s">
        <v>85</v>
      </c>
      <c r="G95" s="3">
        <v>1</v>
      </c>
      <c r="H95" s="3">
        <v>3</v>
      </c>
      <c r="I95" s="45">
        <f t="shared" si="7"/>
        <v>3</v>
      </c>
      <c r="J95" s="3">
        <v>5</v>
      </c>
      <c r="L95" s="3"/>
      <c r="O95" s="3">
        <v>1</v>
      </c>
      <c r="Q95" s="3" t="s">
        <v>241</v>
      </c>
    </row>
    <row r="96" spans="1:17" hidden="1">
      <c r="A96" s="3">
        <v>248</v>
      </c>
      <c r="B96" s="3">
        <v>84</v>
      </c>
      <c r="C96" s="3">
        <v>1008</v>
      </c>
      <c r="D96" s="3" t="s">
        <v>40</v>
      </c>
      <c r="F96" s="3" t="s">
        <v>113</v>
      </c>
      <c r="G96" s="3">
        <v>2</v>
      </c>
      <c r="H96" s="3">
        <v>4</v>
      </c>
      <c r="I96" s="45">
        <f t="shared" si="7"/>
        <v>2</v>
      </c>
      <c r="J96" s="3">
        <v>4</v>
      </c>
      <c r="L96" s="3"/>
      <c r="Q96" s="3" t="s">
        <v>241</v>
      </c>
    </row>
    <row r="97" spans="1:17" hidden="1">
      <c r="A97" s="3">
        <v>249</v>
      </c>
      <c r="B97" s="3">
        <v>85</v>
      </c>
      <c r="C97" s="3">
        <v>1008</v>
      </c>
      <c r="D97" s="3" t="s">
        <v>34</v>
      </c>
      <c r="F97" s="3" t="s">
        <v>242</v>
      </c>
      <c r="G97" s="3">
        <v>9</v>
      </c>
      <c r="H97" s="3">
        <v>21</v>
      </c>
      <c r="I97" s="45">
        <f t="shared" si="7"/>
        <v>2.3333333333333335</v>
      </c>
      <c r="J97" s="3">
        <v>2</v>
      </c>
      <c r="L97" s="3"/>
      <c r="Q97" s="3" t="s">
        <v>243</v>
      </c>
    </row>
    <row r="98" spans="1:17" hidden="1">
      <c r="A98" s="3">
        <v>242</v>
      </c>
      <c r="B98" s="3">
        <v>86</v>
      </c>
      <c r="C98" s="3">
        <v>1008</v>
      </c>
      <c r="D98" s="3" t="s">
        <v>29</v>
      </c>
      <c r="F98" s="3" t="s">
        <v>71</v>
      </c>
      <c r="G98" s="3">
        <v>1</v>
      </c>
      <c r="H98" s="3">
        <v>34</v>
      </c>
      <c r="I98" s="45">
        <f t="shared" si="7"/>
        <v>34</v>
      </c>
      <c r="J98" s="3">
        <v>4</v>
      </c>
      <c r="L98" s="3"/>
      <c r="M98" s="3">
        <v>1</v>
      </c>
      <c r="O98" s="3">
        <v>1</v>
      </c>
    </row>
    <row r="99" spans="1:17" hidden="1">
      <c r="A99" s="3">
        <v>241</v>
      </c>
      <c r="B99" s="3">
        <v>87</v>
      </c>
      <c r="C99" s="3">
        <v>1008</v>
      </c>
      <c r="D99" s="3" t="s">
        <v>29</v>
      </c>
      <c r="F99" s="3" t="s">
        <v>77</v>
      </c>
      <c r="G99" s="3">
        <v>1</v>
      </c>
      <c r="H99" s="3">
        <v>23</v>
      </c>
      <c r="I99" s="45">
        <f t="shared" si="7"/>
        <v>23</v>
      </c>
      <c r="J99" s="3">
        <v>5</v>
      </c>
      <c r="L99" s="3"/>
      <c r="O99" s="3">
        <v>1</v>
      </c>
    </row>
    <row r="100" spans="1:17" hidden="1">
      <c r="A100" s="3">
        <v>243</v>
      </c>
      <c r="B100" s="3">
        <v>88</v>
      </c>
      <c r="C100" s="3">
        <v>1008</v>
      </c>
      <c r="D100" s="3" t="s">
        <v>29</v>
      </c>
      <c r="F100" s="3" t="s">
        <v>20</v>
      </c>
      <c r="G100" s="3">
        <v>1</v>
      </c>
      <c r="H100" s="3">
        <v>8</v>
      </c>
      <c r="I100" s="45">
        <f t="shared" si="7"/>
        <v>8</v>
      </c>
      <c r="J100" s="3">
        <v>2</v>
      </c>
      <c r="L100" s="3"/>
      <c r="N100" s="3">
        <v>1</v>
      </c>
      <c r="Q100" s="3" t="s">
        <v>240</v>
      </c>
    </row>
    <row r="101" spans="1:17" hidden="1">
      <c r="A101" s="3">
        <v>251</v>
      </c>
      <c r="B101" s="3">
        <v>89</v>
      </c>
      <c r="C101" s="3">
        <v>1008</v>
      </c>
      <c r="D101" s="3" t="s">
        <v>226</v>
      </c>
      <c r="F101" s="3" t="s">
        <v>226</v>
      </c>
      <c r="G101" s="3">
        <v>27</v>
      </c>
      <c r="H101" s="3">
        <v>15</v>
      </c>
      <c r="I101" s="45">
        <f t="shared" si="7"/>
        <v>0.55555555555555558</v>
      </c>
      <c r="J101" s="3">
        <v>3</v>
      </c>
      <c r="L101" s="3"/>
      <c r="N101" s="3">
        <v>1</v>
      </c>
    </row>
    <row r="102" spans="1:17" hidden="1">
      <c r="C102" s="8" t="s">
        <v>388</v>
      </c>
      <c r="G102" s="3">
        <f>SUBTOTAL(9,G91:G101)</f>
        <v>0</v>
      </c>
      <c r="H102" s="3">
        <f>SUBTOTAL(9,H91:H101)</f>
        <v>0</v>
      </c>
      <c r="I102" s="45" t="e">
        <f t="shared" si="7"/>
        <v>#DIV/0!</v>
      </c>
      <c r="J102" s="45">
        <f>SUM(J91:J101)/COUNT(J91:J101)</f>
        <v>3.3636363636363638</v>
      </c>
      <c r="K102" s="3">
        <f t="shared" ref="K102:P102" si="13">SUBTOTAL(9,K91:K101)</f>
        <v>0</v>
      </c>
      <c r="L102" s="3">
        <f t="shared" si="13"/>
        <v>0</v>
      </c>
      <c r="M102" s="3">
        <f t="shared" si="13"/>
        <v>0</v>
      </c>
      <c r="N102" s="3">
        <f t="shared" si="13"/>
        <v>0</v>
      </c>
      <c r="O102" s="3">
        <f t="shared" si="13"/>
        <v>0</v>
      </c>
      <c r="P102" s="3">
        <f t="shared" si="13"/>
        <v>0</v>
      </c>
    </row>
    <row r="103" spans="1:17" hidden="1">
      <c r="A103" s="3">
        <v>238</v>
      </c>
      <c r="B103" s="3">
        <v>90</v>
      </c>
      <c r="C103" s="3">
        <v>1010</v>
      </c>
      <c r="D103" s="3" t="s">
        <v>29</v>
      </c>
      <c r="F103" s="3" t="s">
        <v>22</v>
      </c>
      <c r="G103" s="3">
        <v>2</v>
      </c>
      <c r="H103" s="3">
        <v>7</v>
      </c>
      <c r="I103" s="45">
        <f t="shared" si="7"/>
        <v>3.5</v>
      </c>
      <c r="J103" s="3">
        <v>5</v>
      </c>
      <c r="L103" s="3"/>
    </row>
    <row r="104" spans="1:17" hidden="1">
      <c r="A104" s="3">
        <v>236</v>
      </c>
      <c r="B104" s="3">
        <v>91</v>
      </c>
      <c r="C104" s="3">
        <v>1010</v>
      </c>
      <c r="D104" s="3" t="s">
        <v>226</v>
      </c>
      <c r="F104" s="3" t="s">
        <v>226</v>
      </c>
      <c r="G104" s="3">
        <v>6</v>
      </c>
      <c r="H104" s="3">
        <v>5</v>
      </c>
      <c r="I104" s="45">
        <f t="shared" si="7"/>
        <v>0.83333333333333337</v>
      </c>
      <c r="J104" s="3">
        <v>5</v>
      </c>
      <c r="L104" s="3"/>
      <c r="Q104" s="3" t="s">
        <v>237</v>
      </c>
    </row>
    <row r="105" spans="1:17" hidden="1">
      <c r="A105" s="3">
        <v>237</v>
      </c>
      <c r="B105" s="3">
        <v>92</v>
      </c>
      <c r="C105" s="3">
        <v>1010</v>
      </c>
      <c r="D105" s="3" t="s">
        <v>226</v>
      </c>
      <c r="F105" s="3" t="s">
        <v>226</v>
      </c>
      <c r="G105" s="3">
        <v>2</v>
      </c>
      <c r="H105" s="3">
        <v>3</v>
      </c>
      <c r="I105" s="45">
        <f t="shared" si="7"/>
        <v>1.5</v>
      </c>
      <c r="J105" s="3">
        <v>5</v>
      </c>
      <c r="L105" s="3"/>
      <c r="Q105" s="3" t="s">
        <v>238</v>
      </c>
    </row>
    <row r="106" spans="1:17" hidden="1">
      <c r="C106" s="8" t="s">
        <v>389</v>
      </c>
      <c r="G106" s="3">
        <f>SUBTOTAL(9,G103:G105)</f>
        <v>0</v>
      </c>
      <c r="H106" s="3">
        <f>SUBTOTAL(9,H103:H105)</f>
        <v>0</v>
      </c>
      <c r="I106" s="45" t="e">
        <f t="shared" si="7"/>
        <v>#DIV/0!</v>
      </c>
      <c r="J106" s="3">
        <v>5</v>
      </c>
      <c r="K106" s="3">
        <f t="shared" ref="K106:P106" si="14">SUBTOTAL(9,K103:K105)</f>
        <v>0</v>
      </c>
      <c r="L106" s="3">
        <f t="shared" si="14"/>
        <v>0</v>
      </c>
      <c r="M106" s="3">
        <f t="shared" si="14"/>
        <v>0</v>
      </c>
      <c r="N106" s="3">
        <f t="shared" si="14"/>
        <v>0</v>
      </c>
      <c r="O106" s="3">
        <f t="shared" si="14"/>
        <v>0</v>
      </c>
      <c r="P106" s="3">
        <f t="shared" si="14"/>
        <v>0</v>
      </c>
    </row>
    <row r="107" spans="1:17" hidden="1">
      <c r="A107" s="3">
        <v>263</v>
      </c>
      <c r="B107" s="3">
        <v>93</v>
      </c>
      <c r="C107" s="3">
        <v>1014</v>
      </c>
      <c r="D107" s="3" t="s">
        <v>15</v>
      </c>
      <c r="F107" s="3" t="s">
        <v>198</v>
      </c>
      <c r="G107" s="3">
        <v>1</v>
      </c>
      <c r="H107" s="3">
        <v>2</v>
      </c>
      <c r="I107" s="45">
        <f t="shared" si="7"/>
        <v>2</v>
      </c>
      <c r="J107" s="3">
        <v>4</v>
      </c>
      <c r="L107" s="3"/>
      <c r="N107" s="3">
        <v>1</v>
      </c>
    </row>
    <row r="108" spans="1:17" hidden="1">
      <c r="A108" s="3">
        <v>265</v>
      </c>
      <c r="B108" s="3">
        <v>94</v>
      </c>
      <c r="C108" s="3">
        <v>1014</v>
      </c>
      <c r="D108" s="3" t="s">
        <v>40</v>
      </c>
      <c r="F108" s="3" t="s">
        <v>85</v>
      </c>
      <c r="G108" s="3">
        <v>1</v>
      </c>
      <c r="H108" s="3">
        <v>6</v>
      </c>
      <c r="I108" s="45">
        <f t="shared" si="7"/>
        <v>6</v>
      </c>
      <c r="J108" s="3">
        <v>5</v>
      </c>
      <c r="K108" s="3">
        <v>1</v>
      </c>
      <c r="L108" s="3"/>
    </row>
    <row r="109" spans="1:17" hidden="1">
      <c r="A109" s="3">
        <v>264</v>
      </c>
      <c r="B109" s="3">
        <v>95</v>
      </c>
      <c r="C109" s="3">
        <v>1014</v>
      </c>
      <c r="D109" s="3" t="s">
        <v>80</v>
      </c>
      <c r="F109" s="3" t="s">
        <v>20</v>
      </c>
      <c r="G109" s="3">
        <v>1</v>
      </c>
      <c r="H109" s="3">
        <v>6</v>
      </c>
      <c r="I109" s="45">
        <f t="shared" si="7"/>
        <v>6</v>
      </c>
      <c r="J109" s="3">
        <v>4</v>
      </c>
      <c r="L109" s="3"/>
      <c r="N109" s="3">
        <v>1</v>
      </c>
    </row>
    <row r="110" spans="1:17" hidden="1">
      <c r="A110" s="3">
        <v>266</v>
      </c>
      <c r="B110" s="3">
        <v>96</v>
      </c>
      <c r="C110" s="3">
        <v>1014</v>
      </c>
      <c r="D110" s="3" t="s">
        <v>226</v>
      </c>
      <c r="F110" s="3" t="s">
        <v>226</v>
      </c>
      <c r="G110" s="3">
        <v>4</v>
      </c>
      <c r="H110" s="3">
        <v>4</v>
      </c>
      <c r="I110" s="45">
        <f t="shared" si="7"/>
        <v>1</v>
      </c>
      <c r="J110" s="3">
        <v>5</v>
      </c>
      <c r="L110" s="3"/>
    </row>
    <row r="111" spans="1:17" hidden="1">
      <c r="C111" s="8" t="s">
        <v>390</v>
      </c>
      <c r="G111" s="3">
        <f>SUBTOTAL(9,G107:G110)</f>
        <v>0</v>
      </c>
      <c r="H111" s="3">
        <f>SUBTOTAL(9,H107:H110)</f>
        <v>0</v>
      </c>
      <c r="I111" s="45" t="e">
        <f t="shared" si="7"/>
        <v>#DIV/0!</v>
      </c>
      <c r="J111" s="3">
        <v>4.5</v>
      </c>
      <c r="K111" s="3">
        <f t="shared" ref="K111:P111" si="15">SUBTOTAL(9,K107:K110)</f>
        <v>0</v>
      </c>
      <c r="L111" s="3">
        <f t="shared" si="15"/>
        <v>0</v>
      </c>
      <c r="M111" s="3">
        <f t="shared" si="15"/>
        <v>0</v>
      </c>
      <c r="N111" s="3">
        <f t="shared" si="15"/>
        <v>0</v>
      </c>
      <c r="O111" s="3">
        <f t="shared" si="15"/>
        <v>0</v>
      </c>
      <c r="P111" s="3">
        <f t="shared" si="15"/>
        <v>0</v>
      </c>
    </row>
    <row r="112" spans="1:17" hidden="1">
      <c r="A112" s="3">
        <v>216</v>
      </c>
      <c r="B112" s="3">
        <v>97</v>
      </c>
      <c r="C112" s="3">
        <v>1015</v>
      </c>
      <c r="D112" s="3" t="s">
        <v>15</v>
      </c>
      <c r="F112" s="3" t="s">
        <v>226</v>
      </c>
      <c r="G112" s="3">
        <v>1</v>
      </c>
      <c r="H112" s="3">
        <v>3</v>
      </c>
      <c r="I112" s="45">
        <f t="shared" si="7"/>
        <v>3</v>
      </c>
      <c r="J112" s="3">
        <v>5</v>
      </c>
      <c r="L112" s="3"/>
    </row>
    <row r="113" spans="1:17" hidden="1">
      <c r="A113" s="3">
        <v>213</v>
      </c>
      <c r="B113" s="3">
        <v>98</v>
      </c>
      <c r="C113" s="3">
        <v>1015</v>
      </c>
      <c r="D113" s="3" t="s">
        <v>17</v>
      </c>
      <c r="F113" s="3" t="s">
        <v>223</v>
      </c>
      <c r="G113" s="3">
        <v>1</v>
      </c>
      <c r="H113" s="3">
        <v>8</v>
      </c>
      <c r="I113" s="45">
        <f t="shared" si="7"/>
        <v>8</v>
      </c>
      <c r="J113" s="3">
        <v>5</v>
      </c>
      <c r="L113" s="3"/>
      <c r="O113" s="3">
        <v>1</v>
      </c>
      <c r="Q113" s="3" t="s">
        <v>224</v>
      </c>
    </row>
    <row r="114" spans="1:17" hidden="1">
      <c r="A114" s="3">
        <v>211</v>
      </c>
      <c r="B114" s="3">
        <v>99</v>
      </c>
      <c r="C114" s="3">
        <v>1015</v>
      </c>
      <c r="D114" s="3" t="s">
        <v>17</v>
      </c>
      <c r="F114" s="3" t="s">
        <v>52</v>
      </c>
      <c r="G114" s="3">
        <v>1</v>
      </c>
      <c r="H114" s="3">
        <v>137</v>
      </c>
      <c r="I114" s="45">
        <f t="shared" si="7"/>
        <v>137</v>
      </c>
      <c r="J114" s="3">
        <v>5</v>
      </c>
      <c r="L114" s="3"/>
      <c r="Q114" s="3" t="s">
        <v>221</v>
      </c>
    </row>
    <row r="115" spans="1:17" hidden="1">
      <c r="A115" s="3">
        <v>212</v>
      </c>
      <c r="B115" s="3">
        <v>100</v>
      </c>
      <c r="C115" s="3">
        <v>1015</v>
      </c>
      <c r="D115" s="3" t="s">
        <v>17</v>
      </c>
      <c r="F115" s="3" t="s">
        <v>22</v>
      </c>
      <c r="G115" s="3">
        <v>1</v>
      </c>
      <c r="H115" s="3">
        <v>20</v>
      </c>
      <c r="I115" s="45">
        <f t="shared" si="7"/>
        <v>20</v>
      </c>
      <c r="J115" s="3">
        <v>4</v>
      </c>
      <c r="L115" s="3"/>
      <c r="Q115" s="3" t="s">
        <v>222</v>
      </c>
    </row>
    <row r="116" spans="1:17" hidden="1">
      <c r="A116" s="3">
        <v>215</v>
      </c>
      <c r="B116" s="3">
        <v>101</v>
      </c>
      <c r="C116" s="3">
        <v>1015</v>
      </c>
      <c r="D116" s="3" t="s">
        <v>34</v>
      </c>
      <c r="F116" s="3" t="s">
        <v>19</v>
      </c>
      <c r="G116" s="3">
        <v>1</v>
      </c>
      <c r="H116" s="3">
        <v>14</v>
      </c>
      <c r="I116" s="45">
        <f t="shared" si="7"/>
        <v>14</v>
      </c>
      <c r="J116" s="3">
        <v>4</v>
      </c>
      <c r="L116" s="3"/>
      <c r="M116" s="3">
        <v>1</v>
      </c>
      <c r="O116" s="3">
        <v>1</v>
      </c>
    </row>
    <row r="117" spans="1:17" hidden="1">
      <c r="A117" s="3">
        <v>210</v>
      </c>
      <c r="B117" s="3">
        <v>102</v>
      </c>
      <c r="C117" s="3">
        <v>1015</v>
      </c>
      <c r="D117" s="3" t="s">
        <v>219</v>
      </c>
      <c r="F117" s="3" t="s">
        <v>30</v>
      </c>
      <c r="G117" s="3">
        <v>1</v>
      </c>
      <c r="H117" s="3">
        <v>173</v>
      </c>
      <c r="I117" s="45">
        <f t="shared" si="7"/>
        <v>173</v>
      </c>
      <c r="J117" s="3">
        <v>5</v>
      </c>
      <c r="K117" s="3">
        <v>1</v>
      </c>
      <c r="L117" s="3"/>
      <c r="M117" s="3">
        <v>1</v>
      </c>
      <c r="Q117" s="3" t="s">
        <v>220</v>
      </c>
    </row>
    <row r="118" spans="1:17" hidden="1">
      <c r="A118" s="3">
        <v>219</v>
      </c>
      <c r="B118" s="3">
        <v>103</v>
      </c>
      <c r="C118" s="3">
        <v>1015</v>
      </c>
      <c r="D118" s="3" t="s">
        <v>29</v>
      </c>
      <c r="F118" s="3" t="s">
        <v>227</v>
      </c>
      <c r="G118" s="3">
        <v>1</v>
      </c>
      <c r="H118" s="3">
        <v>4</v>
      </c>
      <c r="I118" s="45">
        <f t="shared" si="7"/>
        <v>4</v>
      </c>
      <c r="J118" s="3">
        <v>2</v>
      </c>
      <c r="L118" s="3"/>
    </row>
    <row r="119" spans="1:17" hidden="1">
      <c r="A119" s="3">
        <v>218</v>
      </c>
      <c r="B119" s="3">
        <v>104</v>
      </c>
      <c r="C119" s="3">
        <v>1015</v>
      </c>
      <c r="D119" s="3" t="s">
        <v>29</v>
      </c>
      <c r="F119" s="3" t="s">
        <v>77</v>
      </c>
      <c r="G119" s="3">
        <v>1</v>
      </c>
      <c r="H119" s="3">
        <v>12</v>
      </c>
      <c r="I119" s="45">
        <f t="shared" si="7"/>
        <v>12</v>
      </c>
      <c r="J119" s="3">
        <v>4</v>
      </c>
      <c r="L119" s="3"/>
      <c r="M119" s="3">
        <v>1</v>
      </c>
    </row>
    <row r="120" spans="1:17" hidden="1">
      <c r="A120" s="3">
        <v>214</v>
      </c>
      <c r="B120" s="3">
        <v>105</v>
      </c>
      <c r="C120" s="3">
        <v>1015</v>
      </c>
      <c r="D120" s="3" t="s">
        <v>29</v>
      </c>
      <c r="F120" s="3" t="s">
        <v>22</v>
      </c>
      <c r="G120" s="3">
        <v>3</v>
      </c>
      <c r="H120" s="3">
        <v>33</v>
      </c>
      <c r="I120" s="45">
        <f t="shared" si="7"/>
        <v>11</v>
      </c>
      <c r="J120" s="3">
        <v>5</v>
      </c>
      <c r="L120" s="3"/>
      <c r="M120" s="3">
        <v>1</v>
      </c>
      <c r="Q120" s="3" t="s">
        <v>225</v>
      </c>
    </row>
    <row r="121" spans="1:17" hidden="1">
      <c r="A121" s="3">
        <v>217</v>
      </c>
      <c r="B121" s="3">
        <v>106</v>
      </c>
      <c r="C121" s="3">
        <v>1015</v>
      </c>
      <c r="D121" s="3" t="s">
        <v>29</v>
      </c>
      <c r="F121" s="3" t="s">
        <v>20</v>
      </c>
      <c r="G121" s="3">
        <v>1</v>
      </c>
      <c r="H121" s="3">
        <v>6</v>
      </c>
      <c r="I121" s="45">
        <f t="shared" si="7"/>
        <v>6</v>
      </c>
      <c r="J121" s="3">
        <v>5</v>
      </c>
      <c r="L121" s="3"/>
    </row>
    <row r="122" spans="1:17" hidden="1">
      <c r="C122" s="8" t="s">
        <v>391</v>
      </c>
      <c r="G122" s="3">
        <f>SUBTOTAL(9,G112:G121)</f>
        <v>0</v>
      </c>
      <c r="H122" s="3">
        <f>SUBTOTAL(9,H112:H121)</f>
        <v>0</v>
      </c>
      <c r="I122" s="45" t="e">
        <f t="shared" si="7"/>
        <v>#DIV/0!</v>
      </c>
      <c r="J122" s="45">
        <f>SUM(J112:J121)/COUNT(J112:J121)</f>
        <v>4.4000000000000004</v>
      </c>
      <c r="K122" s="3">
        <f t="shared" ref="K122:P122" si="16">SUBTOTAL(9,K112:K121)</f>
        <v>0</v>
      </c>
      <c r="L122" s="3">
        <f t="shared" si="16"/>
        <v>0</v>
      </c>
      <c r="M122" s="3">
        <f t="shared" si="16"/>
        <v>0</v>
      </c>
      <c r="N122" s="3">
        <f t="shared" si="16"/>
        <v>0</v>
      </c>
      <c r="O122" s="3">
        <f t="shared" si="16"/>
        <v>0</v>
      </c>
      <c r="P122" s="3">
        <f t="shared" si="16"/>
        <v>0</v>
      </c>
    </row>
    <row r="123" spans="1:17" hidden="1">
      <c r="A123" s="3">
        <v>339</v>
      </c>
      <c r="B123" s="3">
        <v>107</v>
      </c>
      <c r="C123" s="3">
        <v>1016</v>
      </c>
      <c r="D123" s="3" t="s">
        <v>226</v>
      </c>
      <c r="F123" s="3" t="s">
        <v>226</v>
      </c>
      <c r="G123" s="3">
        <v>2</v>
      </c>
      <c r="H123" s="3">
        <v>2</v>
      </c>
      <c r="I123" s="45">
        <f t="shared" si="7"/>
        <v>1</v>
      </c>
      <c r="J123" s="3">
        <v>5</v>
      </c>
      <c r="L123" s="3"/>
    </row>
    <row r="124" spans="1:17" hidden="1">
      <c r="C124" s="8" t="s">
        <v>392</v>
      </c>
      <c r="G124" s="3">
        <f>SUBTOTAL(9,G123:G123)</f>
        <v>0</v>
      </c>
      <c r="H124" s="3">
        <f>SUBTOTAL(9,H123:H123)</f>
        <v>0</v>
      </c>
      <c r="I124" s="45" t="e">
        <f t="shared" si="7"/>
        <v>#DIV/0!</v>
      </c>
      <c r="J124" s="3">
        <v>5</v>
      </c>
      <c r="K124" s="3">
        <f t="shared" ref="K124:P124" si="17">SUBTOTAL(9,K123:K123)</f>
        <v>0</v>
      </c>
      <c r="L124" s="3">
        <f t="shared" si="17"/>
        <v>0</v>
      </c>
      <c r="M124" s="3">
        <f t="shared" si="17"/>
        <v>0</v>
      </c>
      <c r="N124" s="3">
        <f t="shared" si="17"/>
        <v>0</v>
      </c>
      <c r="O124" s="3">
        <f t="shared" si="17"/>
        <v>0</v>
      </c>
      <c r="P124" s="3">
        <f t="shared" si="17"/>
        <v>0</v>
      </c>
    </row>
    <row r="125" spans="1:17" hidden="1">
      <c r="A125" s="3">
        <v>401</v>
      </c>
      <c r="B125" s="3">
        <v>108</v>
      </c>
      <c r="C125" s="3">
        <v>1019</v>
      </c>
      <c r="D125" s="3" t="s">
        <v>40</v>
      </c>
      <c r="F125" s="3" t="s">
        <v>85</v>
      </c>
      <c r="G125" s="3">
        <v>1</v>
      </c>
      <c r="H125" s="3">
        <v>5</v>
      </c>
      <c r="I125" s="45">
        <f t="shared" si="7"/>
        <v>5</v>
      </c>
      <c r="J125" s="3">
        <v>5</v>
      </c>
      <c r="K125" s="3">
        <v>1</v>
      </c>
      <c r="L125" s="3"/>
    </row>
    <row r="126" spans="1:17" hidden="1">
      <c r="A126" s="3">
        <v>402</v>
      </c>
      <c r="B126" s="3">
        <v>109</v>
      </c>
      <c r="C126" s="3">
        <v>1019</v>
      </c>
      <c r="D126" s="3" t="s">
        <v>40</v>
      </c>
      <c r="F126" s="3" t="s">
        <v>113</v>
      </c>
      <c r="G126" s="3">
        <v>1</v>
      </c>
      <c r="H126" s="3">
        <v>5</v>
      </c>
      <c r="I126" s="45">
        <f t="shared" si="7"/>
        <v>5</v>
      </c>
      <c r="J126" s="3">
        <v>5</v>
      </c>
      <c r="K126" s="3">
        <v>1</v>
      </c>
      <c r="L126" s="3"/>
    </row>
    <row r="127" spans="1:17" hidden="1">
      <c r="A127" s="3">
        <v>399</v>
      </c>
      <c r="B127" s="3">
        <v>110</v>
      </c>
      <c r="C127" s="3">
        <v>1019</v>
      </c>
      <c r="D127" s="3" t="s">
        <v>29</v>
      </c>
      <c r="F127" s="3" t="s">
        <v>20</v>
      </c>
      <c r="G127" s="3">
        <v>2</v>
      </c>
      <c r="H127" s="3">
        <v>10</v>
      </c>
      <c r="I127" s="45">
        <f t="shared" si="7"/>
        <v>5</v>
      </c>
      <c r="L127" s="3"/>
      <c r="Q127" s="3" t="s">
        <v>315</v>
      </c>
    </row>
    <row r="128" spans="1:17" hidden="1">
      <c r="A128" s="3">
        <v>400</v>
      </c>
      <c r="B128" s="3">
        <v>111</v>
      </c>
      <c r="C128" s="3">
        <v>1019</v>
      </c>
      <c r="D128" s="3" t="s">
        <v>226</v>
      </c>
      <c r="F128" s="3" t="s">
        <v>85</v>
      </c>
      <c r="G128" s="3">
        <v>1</v>
      </c>
      <c r="H128" s="3">
        <v>3</v>
      </c>
      <c r="I128" s="45">
        <f t="shared" si="7"/>
        <v>3</v>
      </c>
      <c r="J128" s="3">
        <v>4</v>
      </c>
      <c r="L128" s="3"/>
    </row>
    <row r="129" spans="1:17" hidden="1">
      <c r="A129" s="3">
        <v>403</v>
      </c>
      <c r="B129" s="3">
        <v>112</v>
      </c>
      <c r="C129" s="3">
        <v>1019</v>
      </c>
      <c r="D129" s="3" t="s">
        <v>226</v>
      </c>
      <c r="F129" s="3" t="s">
        <v>226</v>
      </c>
      <c r="G129" s="3">
        <v>7</v>
      </c>
      <c r="H129" s="3">
        <v>18</v>
      </c>
      <c r="I129" s="45">
        <f t="shared" si="7"/>
        <v>2.5714285714285716</v>
      </c>
      <c r="J129" s="3">
        <v>4</v>
      </c>
      <c r="L129" s="3"/>
    </row>
    <row r="130" spans="1:17" hidden="1">
      <c r="C130" s="8" t="s">
        <v>393</v>
      </c>
      <c r="G130" s="3">
        <f>SUBTOTAL(9,G125:G129)</f>
        <v>0</v>
      </c>
      <c r="H130" s="3">
        <f>SUBTOTAL(9,H125:H129)</f>
        <v>0</v>
      </c>
      <c r="I130" s="45" t="e">
        <f t="shared" si="7"/>
        <v>#DIV/0!</v>
      </c>
      <c r="J130" s="45">
        <f>SUM(J123:J129)/COUNT(J123:J129)</f>
        <v>4.666666666666667</v>
      </c>
      <c r="K130" s="3">
        <f t="shared" ref="K130:P130" si="18">SUBTOTAL(9,K125:K129)</f>
        <v>0</v>
      </c>
      <c r="L130" s="3">
        <f t="shared" si="18"/>
        <v>0</v>
      </c>
      <c r="M130" s="3">
        <f t="shared" si="18"/>
        <v>0</v>
      </c>
      <c r="N130" s="3">
        <f t="shared" si="18"/>
        <v>0</v>
      </c>
      <c r="O130" s="3">
        <f t="shared" si="18"/>
        <v>0</v>
      </c>
      <c r="P130" s="3">
        <f t="shared" si="18"/>
        <v>0</v>
      </c>
    </row>
    <row r="131" spans="1:17" hidden="1">
      <c r="A131" s="3">
        <v>260</v>
      </c>
      <c r="B131" s="3">
        <v>113</v>
      </c>
      <c r="C131" s="3">
        <v>1020</v>
      </c>
      <c r="D131" s="3" t="s">
        <v>17</v>
      </c>
      <c r="F131" s="3" t="s">
        <v>69</v>
      </c>
      <c r="G131" s="3">
        <v>1</v>
      </c>
      <c r="H131" s="3">
        <v>44</v>
      </c>
      <c r="I131" s="45">
        <f t="shared" ref="I131:I194" si="19">H131/G131</f>
        <v>44</v>
      </c>
      <c r="J131" s="3">
        <v>3</v>
      </c>
      <c r="K131" s="3">
        <v>1</v>
      </c>
      <c r="L131" s="3"/>
      <c r="M131" s="3">
        <v>1</v>
      </c>
      <c r="Q131" s="3" t="s">
        <v>249</v>
      </c>
    </row>
    <row r="132" spans="1:17" hidden="1">
      <c r="A132" s="3">
        <v>261</v>
      </c>
      <c r="B132" s="3">
        <v>114</v>
      </c>
      <c r="C132" s="3">
        <v>1020</v>
      </c>
      <c r="D132" s="3" t="s">
        <v>17</v>
      </c>
      <c r="F132" s="3" t="s">
        <v>78</v>
      </c>
      <c r="G132" s="3">
        <v>2</v>
      </c>
      <c r="H132" s="3">
        <v>9</v>
      </c>
      <c r="I132" s="45">
        <f t="shared" si="19"/>
        <v>4.5</v>
      </c>
      <c r="J132" s="3">
        <v>3</v>
      </c>
      <c r="L132" s="3"/>
    </row>
    <row r="133" spans="1:17" hidden="1">
      <c r="A133" s="3">
        <v>262</v>
      </c>
      <c r="B133" s="3">
        <v>115</v>
      </c>
      <c r="C133" s="3">
        <v>1020</v>
      </c>
      <c r="D133" s="3" t="s">
        <v>25</v>
      </c>
      <c r="F133" s="3" t="s">
        <v>20</v>
      </c>
      <c r="G133" s="3">
        <v>1</v>
      </c>
      <c r="H133" s="3">
        <v>3</v>
      </c>
      <c r="I133" s="45">
        <f t="shared" si="19"/>
        <v>3</v>
      </c>
      <c r="J133" s="3">
        <v>4</v>
      </c>
      <c r="L133" s="3"/>
      <c r="Q133" s="3" t="s">
        <v>250</v>
      </c>
    </row>
    <row r="134" spans="1:17" hidden="1">
      <c r="C134" s="8" t="s">
        <v>394</v>
      </c>
      <c r="G134" s="3">
        <f>SUBTOTAL(9,G131:G133)</f>
        <v>0</v>
      </c>
      <c r="H134" s="3">
        <f>SUBTOTAL(9,H131:H133)</f>
        <v>0</v>
      </c>
      <c r="I134" s="45" t="e">
        <f t="shared" si="19"/>
        <v>#DIV/0!</v>
      </c>
      <c r="J134" s="45">
        <f>SUM(J131:J133)/COUNT(J131:J133)</f>
        <v>3.3333333333333335</v>
      </c>
      <c r="K134" s="3">
        <f t="shared" ref="K134:P134" si="20">SUBTOTAL(9,K131:K133)</f>
        <v>0</v>
      </c>
      <c r="L134" s="3">
        <f t="shared" si="20"/>
        <v>0</v>
      </c>
      <c r="M134" s="3">
        <f t="shared" si="20"/>
        <v>0</v>
      </c>
      <c r="N134" s="3">
        <f t="shared" si="20"/>
        <v>0</v>
      </c>
      <c r="O134" s="3">
        <f t="shared" si="20"/>
        <v>0</v>
      </c>
      <c r="P134" s="3">
        <f t="shared" si="20"/>
        <v>0</v>
      </c>
    </row>
    <row r="135" spans="1:17" hidden="1">
      <c r="A135" s="3">
        <v>31</v>
      </c>
      <c r="B135" s="3">
        <v>116</v>
      </c>
      <c r="C135" s="3" t="s">
        <v>55</v>
      </c>
      <c r="D135" s="3" t="s">
        <v>17</v>
      </c>
      <c r="F135" s="3" t="s">
        <v>20</v>
      </c>
      <c r="G135" s="3">
        <v>1</v>
      </c>
      <c r="H135" s="3">
        <v>8</v>
      </c>
      <c r="I135" s="45">
        <f t="shared" si="19"/>
        <v>8</v>
      </c>
      <c r="J135" s="3">
        <v>5</v>
      </c>
      <c r="L135" s="3"/>
      <c r="Q135" s="3" t="s">
        <v>57</v>
      </c>
    </row>
    <row r="136" spans="1:17" hidden="1">
      <c r="A136" s="3">
        <v>29</v>
      </c>
      <c r="B136" s="3">
        <v>117</v>
      </c>
      <c r="C136" s="3" t="s">
        <v>55</v>
      </c>
      <c r="D136" s="3" t="s">
        <v>40</v>
      </c>
      <c r="F136" s="3" t="s">
        <v>22</v>
      </c>
      <c r="G136" s="3">
        <v>1</v>
      </c>
      <c r="H136" s="3">
        <v>21</v>
      </c>
      <c r="I136" s="45">
        <f t="shared" si="19"/>
        <v>21</v>
      </c>
      <c r="J136" s="3">
        <v>5</v>
      </c>
      <c r="K136" s="3">
        <v>1</v>
      </c>
      <c r="L136" s="3"/>
      <c r="N136" s="3">
        <v>1</v>
      </c>
      <c r="Q136" s="3" t="s">
        <v>56</v>
      </c>
    </row>
    <row r="137" spans="1:17" hidden="1">
      <c r="A137" s="3">
        <v>30</v>
      </c>
      <c r="B137" s="3">
        <v>118</v>
      </c>
      <c r="C137" s="3" t="s">
        <v>55</v>
      </c>
      <c r="D137" s="3" t="s">
        <v>226</v>
      </c>
      <c r="E137" s="3" t="s">
        <v>678</v>
      </c>
      <c r="G137" s="3">
        <v>3</v>
      </c>
      <c r="H137" s="3">
        <v>7</v>
      </c>
      <c r="I137" s="45">
        <f t="shared" si="19"/>
        <v>2.3333333333333335</v>
      </c>
      <c r="J137" s="3">
        <v>4</v>
      </c>
      <c r="L137" s="10">
        <v>1</v>
      </c>
    </row>
    <row r="138" spans="1:17" hidden="1">
      <c r="C138" s="8" t="s">
        <v>395</v>
      </c>
      <c r="G138" s="3">
        <f>SUBTOTAL(9,G135:G137)</f>
        <v>0</v>
      </c>
      <c r="H138" s="3">
        <f>SUBTOTAL(9,H135:H137)</f>
        <v>0</v>
      </c>
      <c r="I138" s="45" t="e">
        <f t="shared" si="19"/>
        <v>#DIV/0!</v>
      </c>
      <c r="J138" s="45">
        <f>SUM(J135:J137)/COUNT(J135:J137)</f>
        <v>4.666666666666667</v>
      </c>
      <c r="K138" s="3">
        <f t="shared" ref="K138:P138" si="21">SUBTOTAL(9,K135:K137)</f>
        <v>0</v>
      </c>
      <c r="L138" s="3">
        <f t="shared" si="21"/>
        <v>0</v>
      </c>
      <c r="M138" s="3">
        <f t="shared" si="21"/>
        <v>0</v>
      </c>
      <c r="N138" s="3">
        <f t="shared" si="21"/>
        <v>0</v>
      </c>
      <c r="O138" s="3">
        <f t="shared" si="21"/>
        <v>0</v>
      </c>
      <c r="P138" s="3">
        <f t="shared" si="21"/>
        <v>0</v>
      </c>
    </row>
    <row r="139" spans="1:17" hidden="1">
      <c r="A139" s="3">
        <v>312</v>
      </c>
      <c r="B139" s="3">
        <v>119</v>
      </c>
      <c r="C139" s="3">
        <v>1023</v>
      </c>
      <c r="D139" s="3" t="s">
        <v>29</v>
      </c>
      <c r="F139" s="3" t="s">
        <v>36</v>
      </c>
      <c r="G139" s="3">
        <v>1</v>
      </c>
      <c r="H139" s="3">
        <v>3</v>
      </c>
      <c r="I139" s="45">
        <f t="shared" si="19"/>
        <v>3</v>
      </c>
      <c r="J139" s="3">
        <v>4</v>
      </c>
      <c r="L139" s="3"/>
    </row>
    <row r="140" spans="1:17" hidden="1">
      <c r="A140" s="3">
        <v>311</v>
      </c>
      <c r="B140" s="3">
        <v>120</v>
      </c>
      <c r="C140" s="3">
        <v>1023</v>
      </c>
      <c r="D140" s="3" t="s">
        <v>226</v>
      </c>
      <c r="F140" s="3" t="s">
        <v>86</v>
      </c>
      <c r="G140" s="3">
        <v>3</v>
      </c>
      <c r="H140" s="3">
        <v>2</v>
      </c>
      <c r="I140" s="45">
        <f t="shared" si="19"/>
        <v>0.66666666666666663</v>
      </c>
      <c r="J140" s="3">
        <v>4</v>
      </c>
      <c r="L140" s="3"/>
    </row>
    <row r="141" spans="1:17" hidden="1">
      <c r="A141" s="3">
        <v>313</v>
      </c>
      <c r="B141" s="3">
        <v>121</v>
      </c>
      <c r="C141" s="3">
        <v>1023</v>
      </c>
      <c r="D141" s="3" t="s">
        <v>226</v>
      </c>
      <c r="F141" s="3" t="s">
        <v>226</v>
      </c>
      <c r="G141" s="3">
        <v>6</v>
      </c>
      <c r="H141" s="3">
        <v>8</v>
      </c>
      <c r="I141" s="45">
        <f t="shared" si="19"/>
        <v>1.3333333333333333</v>
      </c>
      <c r="J141" s="3">
        <v>4</v>
      </c>
      <c r="L141" s="3"/>
    </row>
    <row r="142" spans="1:17" hidden="1">
      <c r="C142" s="8" t="s">
        <v>396</v>
      </c>
      <c r="G142" s="3">
        <f>SUBTOTAL(9,G139:G141)</f>
        <v>0</v>
      </c>
      <c r="H142" s="3">
        <f>SUBTOTAL(9,H139:H141)</f>
        <v>0</v>
      </c>
      <c r="I142" s="45" t="e">
        <f t="shared" si="19"/>
        <v>#DIV/0!</v>
      </c>
      <c r="J142" s="45">
        <f>SUM(J139:J141)/COUNT(J139:J141)</f>
        <v>4</v>
      </c>
      <c r="K142" s="3">
        <f t="shared" ref="K142:P142" si="22">SUBTOTAL(9,K139:K141)</f>
        <v>0</v>
      </c>
      <c r="L142" s="3">
        <f t="shared" si="22"/>
        <v>0</v>
      </c>
      <c r="M142" s="3">
        <f t="shared" si="22"/>
        <v>0</v>
      </c>
      <c r="N142" s="3">
        <f t="shared" si="22"/>
        <v>0</v>
      </c>
      <c r="O142" s="3">
        <f t="shared" si="22"/>
        <v>0</v>
      </c>
      <c r="P142" s="3">
        <f t="shared" si="22"/>
        <v>0</v>
      </c>
    </row>
    <row r="143" spans="1:17" hidden="1">
      <c r="A143" s="3">
        <v>62</v>
      </c>
      <c r="B143" s="3">
        <v>122</v>
      </c>
      <c r="C143" s="4">
        <v>1026</v>
      </c>
      <c r="D143" s="3" t="s">
        <v>84</v>
      </c>
      <c r="F143" s="3" t="s">
        <v>85</v>
      </c>
      <c r="G143" s="3">
        <v>1</v>
      </c>
      <c r="H143" s="3">
        <v>214</v>
      </c>
      <c r="I143" s="45">
        <f t="shared" si="19"/>
        <v>214</v>
      </c>
      <c r="J143" s="3">
        <v>5</v>
      </c>
      <c r="K143" s="3">
        <v>1</v>
      </c>
      <c r="L143" s="3"/>
    </row>
    <row r="144" spans="1:17" hidden="1">
      <c r="A144" s="3">
        <v>63</v>
      </c>
      <c r="B144" s="3">
        <v>123</v>
      </c>
      <c r="C144" s="4">
        <v>1026</v>
      </c>
      <c r="D144" s="3" t="s">
        <v>25</v>
      </c>
      <c r="F144" s="3" t="s">
        <v>86</v>
      </c>
      <c r="G144" s="3">
        <v>1</v>
      </c>
      <c r="H144" s="3">
        <v>267</v>
      </c>
      <c r="I144" s="45">
        <f t="shared" si="19"/>
        <v>267</v>
      </c>
      <c r="J144" s="3">
        <v>3</v>
      </c>
      <c r="L144" s="3"/>
      <c r="Q144" s="3" t="s">
        <v>87</v>
      </c>
    </row>
    <row r="145" spans="1:17" hidden="1">
      <c r="A145" s="3">
        <v>61</v>
      </c>
      <c r="B145" s="3">
        <v>124</v>
      </c>
      <c r="C145" s="4">
        <v>1026</v>
      </c>
      <c r="D145" s="3" t="s">
        <v>46</v>
      </c>
      <c r="F145" s="3" t="s">
        <v>52</v>
      </c>
      <c r="G145" s="3">
        <v>1</v>
      </c>
      <c r="H145" s="3">
        <v>213</v>
      </c>
      <c r="I145" s="45">
        <f t="shared" si="19"/>
        <v>213</v>
      </c>
      <c r="J145" s="3">
        <v>4</v>
      </c>
      <c r="L145" s="3"/>
      <c r="M145" s="3">
        <v>1</v>
      </c>
    </row>
    <row r="146" spans="1:17" hidden="1">
      <c r="C146" s="9" t="s">
        <v>397</v>
      </c>
      <c r="G146" s="3">
        <f>SUBTOTAL(9,G143:G145)</f>
        <v>0</v>
      </c>
      <c r="H146" s="3">
        <f>SUBTOTAL(9,H143:H145)</f>
        <v>0</v>
      </c>
      <c r="I146" s="45" t="e">
        <f t="shared" si="19"/>
        <v>#DIV/0!</v>
      </c>
      <c r="J146" s="45">
        <f>SUM(J143:J145)/COUNT(J143:J145)</f>
        <v>4</v>
      </c>
      <c r="K146" s="3">
        <f t="shared" ref="K146:P146" si="23">SUBTOTAL(9,K143:K145)</f>
        <v>0</v>
      </c>
      <c r="L146" s="3">
        <f t="shared" si="23"/>
        <v>0</v>
      </c>
      <c r="M146" s="3">
        <f t="shared" si="23"/>
        <v>0</v>
      </c>
      <c r="N146" s="3">
        <f t="shared" si="23"/>
        <v>0</v>
      </c>
      <c r="O146" s="3">
        <f t="shared" si="23"/>
        <v>0</v>
      </c>
      <c r="P146" s="3">
        <f t="shared" si="23"/>
        <v>0</v>
      </c>
    </row>
    <row r="147" spans="1:17" hidden="1">
      <c r="A147" s="3">
        <v>541</v>
      </c>
      <c r="B147" s="3">
        <v>125</v>
      </c>
      <c r="C147" s="3">
        <v>1028</v>
      </c>
      <c r="D147" s="3" t="s">
        <v>40</v>
      </c>
      <c r="F147" s="3" t="s">
        <v>85</v>
      </c>
      <c r="G147" s="3">
        <v>2</v>
      </c>
      <c r="H147" s="3">
        <v>4</v>
      </c>
      <c r="I147" s="45">
        <f t="shared" si="19"/>
        <v>2</v>
      </c>
      <c r="J147" s="3">
        <v>3</v>
      </c>
      <c r="L147" s="3"/>
    </row>
    <row r="148" spans="1:17" hidden="1">
      <c r="A148" s="3">
        <v>542</v>
      </c>
      <c r="B148" s="3">
        <v>126</v>
      </c>
      <c r="C148" s="3">
        <v>1028</v>
      </c>
      <c r="D148" s="3" t="s">
        <v>226</v>
      </c>
      <c r="F148" s="3" t="s">
        <v>226</v>
      </c>
      <c r="G148" s="3">
        <v>1</v>
      </c>
      <c r="H148" s="3">
        <v>11</v>
      </c>
      <c r="I148" s="45">
        <f t="shared" si="19"/>
        <v>11</v>
      </c>
      <c r="J148" s="3">
        <v>5</v>
      </c>
      <c r="L148" s="3"/>
    </row>
    <row r="149" spans="1:17" hidden="1">
      <c r="C149" s="8" t="s">
        <v>398</v>
      </c>
      <c r="G149" s="3">
        <f>SUBTOTAL(9,G147:G148)</f>
        <v>0</v>
      </c>
      <c r="H149" s="3">
        <f>SUBTOTAL(9,H147:H148)</f>
        <v>0</v>
      </c>
      <c r="I149" s="45" t="e">
        <f t="shared" si="19"/>
        <v>#DIV/0!</v>
      </c>
      <c r="J149" s="3">
        <v>4</v>
      </c>
      <c r="K149" s="3">
        <f t="shared" ref="K149:P149" si="24">SUBTOTAL(9,K147:K148)</f>
        <v>0</v>
      </c>
      <c r="L149" s="3">
        <f t="shared" si="24"/>
        <v>0</v>
      </c>
      <c r="M149" s="3">
        <f t="shared" si="24"/>
        <v>0</v>
      </c>
      <c r="N149" s="3">
        <f t="shared" si="24"/>
        <v>0</v>
      </c>
      <c r="O149" s="3">
        <f t="shared" si="24"/>
        <v>0</v>
      </c>
      <c r="P149" s="3">
        <f t="shared" si="24"/>
        <v>0</v>
      </c>
    </row>
    <row r="150" spans="1:17">
      <c r="A150" s="3">
        <v>273</v>
      </c>
      <c r="B150" s="3">
        <v>127</v>
      </c>
      <c r="C150" s="3">
        <v>1030</v>
      </c>
      <c r="D150" s="3" t="s">
        <v>32</v>
      </c>
      <c r="E150" s="3" t="s">
        <v>677</v>
      </c>
      <c r="F150" s="3" t="s">
        <v>244</v>
      </c>
      <c r="G150" s="3">
        <v>1</v>
      </c>
      <c r="H150" s="3">
        <v>41</v>
      </c>
      <c r="I150" s="45">
        <f t="shared" si="19"/>
        <v>41</v>
      </c>
      <c r="J150" s="3">
        <v>5</v>
      </c>
      <c r="K150" s="3">
        <v>1</v>
      </c>
      <c r="L150" s="3"/>
      <c r="M150" s="10">
        <v>1</v>
      </c>
      <c r="N150" s="3">
        <v>1</v>
      </c>
      <c r="Q150" s="3" t="s">
        <v>252</v>
      </c>
    </row>
    <row r="151" spans="1:17" hidden="1">
      <c r="A151" s="3">
        <v>274</v>
      </c>
      <c r="B151" s="3">
        <v>128</v>
      </c>
      <c r="C151" s="3">
        <v>1030</v>
      </c>
      <c r="D151" s="3" t="s">
        <v>40</v>
      </c>
      <c r="E151" s="3" t="s">
        <v>677</v>
      </c>
      <c r="F151" s="3" t="s">
        <v>244</v>
      </c>
      <c r="G151" s="3">
        <v>1</v>
      </c>
      <c r="H151" s="3">
        <v>2</v>
      </c>
      <c r="I151" s="45">
        <f t="shared" si="19"/>
        <v>2</v>
      </c>
      <c r="J151" s="3">
        <v>5</v>
      </c>
      <c r="L151" s="10">
        <v>1</v>
      </c>
      <c r="Q151" s="3" t="s">
        <v>253</v>
      </c>
    </row>
    <row r="152" spans="1:17" hidden="1">
      <c r="A152" s="3">
        <v>275</v>
      </c>
      <c r="B152" s="3">
        <v>129</v>
      </c>
      <c r="C152" s="3">
        <v>1030</v>
      </c>
      <c r="D152" s="3" t="s">
        <v>226</v>
      </c>
      <c r="F152" s="3" t="s">
        <v>226</v>
      </c>
      <c r="G152" s="3">
        <v>7</v>
      </c>
      <c r="H152" s="3">
        <v>21</v>
      </c>
      <c r="I152" s="45">
        <f t="shared" si="19"/>
        <v>3</v>
      </c>
      <c r="J152" s="3">
        <v>3</v>
      </c>
      <c r="L152" s="3"/>
    </row>
    <row r="153" spans="1:17" hidden="1">
      <c r="C153" s="8" t="s">
        <v>399</v>
      </c>
      <c r="G153" s="3">
        <f>SUBTOTAL(9,G150:G152)</f>
        <v>1</v>
      </c>
      <c r="H153" s="3">
        <f>SUBTOTAL(9,H150:H152)</f>
        <v>41</v>
      </c>
      <c r="I153" s="45">
        <f t="shared" si="19"/>
        <v>41</v>
      </c>
      <c r="J153" s="45">
        <f>SUM(J150:J152)/COUNT(J150:J152)</f>
        <v>4.333333333333333</v>
      </c>
      <c r="K153" s="3">
        <f t="shared" ref="K153:P153" si="25">SUBTOTAL(9,K150:K152)</f>
        <v>1</v>
      </c>
      <c r="L153" s="3">
        <f t="shared" si="25"/>
        <v>0</v>
      </c>
      <c r="M153" s="3">
        <f t="shared" si="25"/>
        <v>1</v>
      </c>
      <c r="N153" s="3">
        <f t="shared" si="25"/>
        <v>1</v>
      </c>
      <c r="O153" s="3">
        <f t="shared" si="25"/>
        <v>0</v>
      </c>
      <c r="P153" s="3">
        <f t="shared" si="25"/>
        <v>0</v>
      </c>
    </row>
    <row r="154" spans="1:17" hidden="1">
      <c r="A154" s="3">
        <v>336</v>
      </c>
      <c r="B154" s="3">
        <v>130</v>
      </c>
      <c r="C154" s="3">
        <v>1031</v>
      </c>
      <c r="D154" s="3" t="s">
        <v>80</v>
      </c>
      <c r="F154" s="3" t="s">
        <v>22</v>
      </c>
      <c r="G154" s="3">
        <v>1</v>
      </c>
      <c r="H154" s="3">
        <v>3</v>
      </c>
      <c r="I154" s="45">
        <f t="shared" si="19"/>
        <v>3</v>
      </c>
      <c r="J154" s="3">
        <v>5</v>
      </c>
      <c r="L154" s="3"/>
    </row>
    <row r="155" spans="1:17" hidden="1">
      <c r="C155" s="8" t="s">
        <v>400</v>
      </c>
      <c r="G155" s="3">
        <f>SUBTOTAL(9,G154:G154)</f>
        <v>0</v>
      </c>
      <c r="H155" s="3">
        <f>SUBTOTAL(9,H154:H154)</f>
        <v>0</v>
      </c>
      <c r="I155" s="45" t="e">
        <f t="shared" si="19"/>
        <v>#DIV/0!</v>
      </c>
      <c r="J155" s="3">
        <v>5</v>
      </c>
      <c r="K155" s="3">
        <f t="shared" ref="K155:P155" si="26">SUBTOTAL(9,K154:K154)</f>
        <v>0</v>
      </c>
      <c r="L155" s="3">
        <f t="shared" si="26"/>
        <v>0</v>
      </c>
      <c r="M155" s="3">
        <f t="shared" si="26"/>
        <v>0</v>
      </c>
      <c r="N155" s="3">
        <f t="shared" si="26"/>
        <v>0</v>
      </c>
      <c r="O155" s="3">
        <f t="shared" si="26"/>
        <v>0</v>
      </c>
      <c r="P155" s="3">
        <f t="shared" si="26"/>
        <v>0</v>
      </c>
    </row>
    <row r="156" spans="1:17" hidden="1">
      <c r="A156" s="3">
        <v>240</v>
      </c>
      <c r="B156" s="3">
        <v>131</v>
      </c>
      <c r="C156" s="3">
        <v>1032</v>
      </c>
      <c r="D156" s="3" t="s">
        <v>29</v>
      </c>
      <c r="F156" s="3" t="s">
        <v>85</v>
      </c>
      <c r="G156" s="3">
        <v>2</v>
      </c>
      <c r="H156" s="3">
        <v>12</v>
      </c>
      <c r="I156" s="45">
        <f t="shared" si="19"/>
        <v>6</v>
      </c>
      <c r="J156" s="3">
        <v>4</v>
      </c>
      <c r="K156" s="3">
        <v>1</v>
      </c>
      <c r="L156" s="3"/>
      <c r="Q156" s="3" t="s">
        <v>239</v>
      </c>
    </row>
    <row r="157" spans="1:17" hidden="1">
      <c r="C157" s="8" t="s">
        <v>401</v>
      </c>
      <c r="G157" s="3">
        <f>SUBTOTAL(9,G156:G156)</f>
        <v>0</v>
      </c>
      <c r="H157" s="3">
        <f>SUBTOTAL(9,H156:H156)</f>
        <v>0</v>
      </c>
      <c r="I157" s="45" t="e">
        <f t="shared" si="19"/>
        <v>#DIV/0!</v>
      </c>
      <c r="J157" s="3">
        <v>4</v>
      </c>
      <c r="K157" s="3">
        <f t="shared" ref="K157:P157" si="27">SUBTOTAL(9,K156:K156)</f>
        <v>0</v>
      </c>
      <c r="L157" s="3">
        <f t="shared" si="27"/>
        <v>0</v>
      </c>
      <c r="M157" s="3">
        <f t="shared" si="27"/>
        <v>0</v>
      </c>
      <c r="N157" s="3">
        <f t="shared" si="27"/>
        <v>0</v>
      </c>
      <c r="O157" s="3">
        <f t="shared" si="27"/>
        <v>0</v>
      </c>
      <c r="P157" s="3">
        <f t="shared" si="27"/>
        <v>0</v>
      </c>
    </row>
    <row r="158" spans="1:17" hidden="1">
      <c r="A158" s="3">
        <v>338</v>
      </c>
      <c r="B158" s="3">
        <v>132</v>
      </c>
      <c r="C158" s="3">
        <v>1033</v>
      </c>
      <c r="D158" s="3" t="s">
        <v>226</v>
      </c>
      <c r="F158" s="3" t="s">
        <v>226</v>
      </c>
      <c r="G158" s="3">
        <v>1</v>
      </c>
      <c r="H158" s="3">
        <v>2</v>
      </c>
      <c r="I158" s="45">
        <f t="shared" si="19"/>
        <v>2</v>
      </c>
      <c r="J158" s="3">
        <v>5</v>
      </c>
      <c r="L158" s="3"/>
    </row>
    <row r="159" spans="1:17" hidden="1">
      <c r="C159" s="8" t="s">
        <v>402</v>
      </c>
      <c r="G159" s="3">
        <f>SUBTOTAL(9,G158:G158)</f>
        <v>0</v>
      </c>
      <c r="H159" s="3">
        <f>SUBTOTAL(9,H158:H158)</f>
        <v>0</v>
      </c>
      <c r="I159" s="45" t="e">
        <f t="shared" si="19"/>
        <v>#DIV/0!</v>
      </c>
      <c r="J159" s="3">
        <v>5</v>
      </c>
      <c r="K159" s="3">
        <f t="shared" ref="K159:P159" si="28">SUBTOTAL(9,K158:K158)</f>
        <v>0</v>
      </c>
      <c r="L159" s="3">
        <f t="shared" si="28"/>
        <v>0</v>
      </c>
      <c r="M159" s="3">
        <f t="shared" si="28"/>
        <v>0</v>
      </c>
      <c r="N159" s="3">
        <f t="shared" si="28"/>
        <v>0</v>
      </c>
      <c r="O159" s="3">
        <f t="shared" si="28"/>
        <v>0</v>
      </c>
      <c r="P159" s="3">
        <f t="shared" si="28"/>
        <v>0</v>
      </c>
    </row>
    <row r="160" spans="1:17" hidden="1">
      <c r="A160" s="3">
        <v>45</v>
      </c>
      <c r="B160" s="3">
        <v>133</v>
      </c>
      <c r="C160" s="4" t="s">
        <v>68</v>
      </c>
      <c r="D160" s="3" t="s">
        <v>17</v>
      </c>
      <c r="F160" s="3" t="s">
        <v>71</v>
      </c>
      <c r="G160" s="3">
        <v>1</v>
      </c>
      <c r="H160" s="3">
        <v>14</v>
      </c>
      <c r="I160" s="45">
        <f t="shared" si="19"/>
        <v>14</v>
      </c>
      <c r="J160" s="3">
        <v>3</v>
      </c>
      <c r="L160" s="3"/>
      <c r="Q160" s="3" t="s">
        <v>72</v>
      </c>
    </row>
    <row r="161" spans="1:17" hidden="1">
      <c r="A161" s="3">
        <v>42</v>
      </c>
      <c r="B161" s="3">
        <v>134</v>
      </c>
      <c r="C161" s="4" t="s">
        <v>68</v>
      </c>
      <c r="D161" s="3" t="s">
        <v>29</v>
      </c>
      <c r="F161" s="3" t="s">
        <v>69</v>
      </c>
      <c r="G161" s="3">
        <v>2</v>
      </c>
      <c r="H161" s="3">
        <v>18</v>
      </c>
      <c r="I161" s="45">
        <f t="shared" si="19"/>
        <v>9</v>
      </c>
      <c r="J161" s="3">
        <v>3</v>
      </c>
      <c r="K161" s="3">
        <v>1</v>
      </c>
      <c r="L161" s="3"/>
    </row>
    <row r="162" spans="1:17" hidden="1">
      <c r="A162" s="3">
        <v>43</v>
      </c>
      <c r="B162" s="3">
        <v>135</v>
      </c>
      <c r="C162" s="4" t="s">
        <v>68</v>
      </c>
      <c r="D162" s="3" t="s">
        <v>29</v>
      </c>
      <c r="F162" s="3" t="s">
        <v>22</v>
      </c>
      <c r="G162" s="3">
        <v>2</v>
      </c>
      <c r="H162" s="3">
        <v>13</v>
      </c>
      <c r="I162" s="45">
        <f t="shared" si="19"/>
        <v>6.5</v>
      </c>
      <c r="J162" s="3">
        <v>5</v>
      </c>
      <c r="L162" s="3"/>
      <c r="Q162" s="3" t="s">
        <v>70</v>
      </c>
    </row>
    <row r="163" spans="1:17" hidden="1">
      <c r="A163" s="3">
        <v>44</v>
      </c>
      <c r="B163" s="3">
        <v>136</v>
      </c>
      <c r="C163" s="4" t="s">
        <v>68</v>
      </c>
      <c r="D163" s="3" t="s">
        <v>29</v>
      </c>
      <c r="F163" s="3" t="s">
        <v>22</v>
      </c>
      <c r="G163" s="3">
        <v>1</v>
      </c>
      <c r="H163" s="3">
        <v>18</v>
      </c>
      <c r="I163" s="45">
        <f t="shared" si="19"/>
        <v>18</v>
      </c>
      <c r="J163" s="3">
        <v>5</v>
      </c>
      <c r="L163" s="3"/>
    </row>
    <row r="164" spans="1:17" hidden="1">
      <c r="A164" s="3">
        <v>46</v>
      </c>
      <c r="B164" s="3">
        <v>137</v>
      </c>
      <c r="C164" s="4" t="s">
        <v>68</v>
      </c>
      <c r="D164" s="3" t="s">
        <v>226</v>
      </c>
      <c r="F164" s="3" t="s">
        <v>16</v>
      </c>
      <c r="G164" s="3">
        <v>4</v>
      </c>
      <c r="H164" s="3">
        <v>18</v>
      </c>
      <c r="I164" s="45">
        <f t="shared" si="19"/>
        <v>4.5</v>
      </c>
      <c r="J164" s="3">
        <v>4</v>
      </c>
      <c r="K164" s="3">
        <v>3</v>
      </c>
      <c r="L164" s="3"/>
      <c r="Q164" s="3" t="s">
        <v>54</v>
      </c>
    </row>
    <row r="165" spans="1:17" hidden="1">
      <c r="C165" s="9" t="s">
        <v>403</v>
      </c>
      <c r="G165" s="3">
        <f>SUBTOTAL(9,G160:G164)</f>
        <v>0</v>
      </c>
      <c r="H165" s="3">
        <f>SUBTOTAL(9,H160:H164)</f>
        <v>0</v>
      </c>
      <c r="I165" s="45" t="e">
        <f t="shared" si="19"/>
        <v>#DIV/0!</v>
      </c>
      <c r="J165" s="45">
        <f>SUM(J160:J164)/COUNT(J160:J164)</f>
        <v>4</v>
      </c>
      <c r="K165" s="3">
        <f t="shared" ref="K165:P165" si="29">SUBTOTAL(9,K160:K164)</f>
        <v>0</v>
      </c>
      <c r="L165" s="3">
        <f t="shared" si="29"/>
        <v>0</v>
      </c>
      <c r="M165" s="3">
        <f t="shared" si="29"/>
        <v>0</v>
      </c>
      <c r="N165" s="3">
        <f t="shared" si="29"/>
        <v>0</v>
      </c>
      <c r="O165" s="3">
        <f t="shared" si="29"/>
        <v>0</v>
      </c>
      <c r="P165" s="3">
        <f t="shared" si="29"/>
        <v>0</v>
      </c>
    </row>
    <row r="166" spans="1:17" hidden="1">
      <c r="A166" s="3">
        <v>398</v>
      </c>
      <c r="B166" s="3">
        <v>138</v>
      </c>
      <c r="C166" s="3">
        <v>1047</v>
      </c>
      <c r="D166" s="3" t="s">
        <v>17</v>
      </c>
      <c r="F166" s="3" t="s">
        <v>30</v>
      </c>
      <c r="G166" s="3">
        <v>1</v>
      </c>
      <c r="H166" s="3">
        <v>14</v>
      </c>
      <c r="I166" s="45">
        <f t="shared" si="19"/>
        <v>14</v>
      </c>
      <c r="J166" s="3">
        <v>4</v>
      </c>
      <c r="L166" s="3"/>
      <c r="N166" s="3">
        <v>1</v>
      </c>
    </row>
    <row r="167" spans="1:17" hidden="1">
      <c r="C167" s="8" t="s">
        <v>404</v>
      </c>
      <c r="G167" s="3">
        <f>SUBTOTAL(9,G166:G166)</f>
        <v>0</v>
      </c>
      <c r="H167" s="3">
        <f>SUBTOTAL(9,H166:H166)</f>
        <v>0</v>
      </c>
      <c r="I167" s="45" t="e">
        <f t="shared" si="19"/>
        <v>#DIV/0!</v>
      </c>
      <c r="J167" s="3">
        <v>4</v>
      </c>
      <c r="K167" s="3">
        <f t="shared" ref="K167:P167" si="30">SUBTOTAL(9,K166:K166)</f>
        <v>0</v>
      </c>
      <c r="L167" s="3">
        <f t="shared" si="30"/>
        <v>0</v>
      </c>
      <c r="M167" s="3">
        <f t="shared" si="30"/>
        <v>0</v>
      </c>
      <c r="N167" s="3">
        <f t="shared" si="30"/>
        <v>0</v>
      </c>
      <c r="O167" s="3">
        <f t="shared" si="30"/>
        <v>0</v>
      </c>
      <c r="P167" s="3">
        <f t="shared" si="30"/>
        <v>0</v>
      </c>
    </row>
    <row r="168" spans="1:17" hidden="1">
      <c r="A168" s="3">
        <v>337</v>
      </c>
      <c r="B168" s="3">
        <v>139</v>
      </c>
      <c r="C168" s="3">
        <v>1049</v>
      </c>
      <c r="D168" s="3" t="s">
        <v>37</v>
      </c>
      <c r="F168" s="3" t="s">
        <v>217</v>
      </c>
      <c r="G168" s="3">
        <v>1</v>
      </c>
      <c r="H168" s="3">
        <v>1</v>
      </c>
      <c r="I168" s="45">
        <f t="shared" si="19"/>
        <v>1</v>
      </c>
      <c r="J168" s="3">
        <v>5</v>
      </c>
      <c r="L168" s="3"/>
    </row>
    <row r="169" spans="1:17" hidden="1">
      <c r="C169" s="8" t="s">
        <v>405</v>
      </c>
      <c r="G169" s="3">
        <f>SUBTOTAL(9,G168:G168)</f>
        <v>0</v>
      </c>
      <c r="H169" s="3">
        <f>SUBTOTAL(9,H168:H168)</f>
        <v>0</v>
      </c>
      <c r="I169" s="45" t="e">
        <f t="shared" si="19"/>
        <v>#DIV/0!</v>
      </c>
      <c r="J169" s="3">
        <v>5</v>
      </c>
      <c r="K169" s="3">
        <f t="shared" ref="K169:P169" si="31">SUBTOTAL(9,K168:K168)</f>
        <v>0</v>
      </c>
      <c r="L169" s="3">
        <f t="shared" si="31"/>
        <v>0</v>
      </c>
      <c r="M169" s="3">
        <f t="shared" si="31"/>
        <v>0</v>
      </c>
      <c r="N169" s="3">
        <f t="shared" si="31"/>
        <v>0</v>
      </c>
      <c r="O169" s="3">
        <f t="shared" si="31"/>
        <v>0</v>
      </c>
      <c r="P169" s="3">
        <f t="shared" si="31"/>
        <v>0</v>
      </c>
    </row>
    <row r="170" spans="1:17" hidden="1">
      <c r="A170" s="3">
        <v>272</v>
      </c>
      <c r="B170" s="3">
        <v>140</v>
      </c>
      <c r="C170" s="3">
        <v>1053</v>
      </c>
      <c r="D170" s="3" t="s">
        <v>40</v>
      </c>
      <c r="F170" s="3" t="s">
        <v>85</v>
      </c>
      <c r="G170" s="3">
        <v>1</v>
      </c>
      <c r="H170" s="3">
        <v>9</v>
      </c>
      <c r="I170" s="45">
        <f t="shared" si="19"/>
        <v>9</v>
      </c>
      <c r="J170" s="3">
        <v>3</v>
      </c>
      <c r="L170" s="3"/>
    </row>
    <row r="171" spans="1:17" hidden="1">
      <c r="A171" s="3">
        <v>270</v>
      </c>
      <c r="B171" s="3">
        <v>141</v>
      </c>
      <c r="C171" s="3">
        <v>1053</v>
      </c>
      <c r="D171" s="3" t="s">
        <v>29</v>
      </c>
      <c r="F171" s="3" t="s">
        <v>77</v>
      </c>
      <c r="G171" s="3">
        <v>1</v>
      </c>
      <c r="H171" s="3">
        <v>9</v>
      </c>
      <c r="I171" s="45">
        <f t="shared" si="19"/>
        <v>9</v>
      </c>
      <c r="J171" s="3">
        <v>3</v>
      </c>
      <c r="L171" s="3"/>
    </row>
    <row r="172" spans="1:17" hidden="1">
      <c r="A172" s="3">
        <v>271</v>
      </c>
      <c r="B172" s="3">
        <v>142</v>
      </c>
      <c r="C172" s="3">
        <v>1053</v>
      </c>
      <c r="D172" s="3" t="s">
        <v>29</v>
      </c>
      <c r="F172" s="3" t="s">
        <v>22</v>
      </c>
      <c r="G172" s="3">
        <v>1</v>
      </c>
      <c r="H172" s="3">
        <v>9</v>
      </c>
      <c r="I172" s="45">
        <f t="shared" si="19"/>
        <v>9</v>
      </c>
      <c r="J172" s="3">
        <v>3</v>
      </c>
      <c r="K172" s="3">
        <v>1</v>
      </c>
      <c r="L172" s="3"/>
      <c r="O172" s="3">
        <v>1</v>
      </c>
    </row>
    <row r="173" spans="1:17" hidden="1">
      <c r="C173" s="8" t="s">
        <v>406</v>
      </c>
      <c r="G173" s="3">
        <f>SUBTOTAL(9,G170:G172)</f>
        <v>0</v>
      </c>
      <c r="H173" s="3">
        <f>SUBTOTAL(9,H170:H172)</f>
        <v>0</v>
      </c>
      <c r="I173" s="45" t="e">
        <f t="shared" si="19"/>
        <v>#DIV/0!</v>
      </c>
      <c r="J173" s="3">
        <v>3</v>
      </c>
      <c r="K173" s="3">
        <f t="shared" ref="K173:P173" si="32">SUBTOTAL(9,K170:K172)</f>
        <v>0</v>
      </c>
      <c r="L173" s="3">
        <f t="shared" si="32"/>
        <v>0</v>
      </c>
      <c r="M173" s="3">
        <f t="shared" si="32"/>
        <v>0</v>
      </c>
      <c r="N173" s="3">
        <f t="shared" si="32"/>
        <v>0</v>
      </c>
      <c r="O173" s="3">
        <f t="shared" si="32"/>
        <v>0</v>
      </c>
      <c r="P173" s="3">
        <f t="shared" si="32"/>
        <v>0</v>
      </c>
    </row>
    <row r="174" spans="1:17" hidden="1">
      <c r="A174" s="3">
        <v>406</v>
      </c>
      <c r="B174" s="3">
        <v>143</v>
      </c>
      <c r="C174" s="3">
        <v>1054</v>
      </c>
      <c r="D174" s="3" t="s">
        <v>40</v>
      </c>
      <c r="F174" s="3" t="s">
        <v>85</v>
      </c>
      <c r="G174" s="3">
        <v>1</v>
      </c>
      <c r="H174" s="3">
        <v>2</v>
      </c>
      <c r="I174" s="45">
        <f t="shared" si="19"/>
        <v>2</v>
      </c>
      <c r="J174" s="3">
        <v>5</v>
      </c>
      <c r="L174" s="3"/>
    </row>
    <row r="175" spans="1:17" hidden="1">
      <c r="A175" s="3">
        <v>404</v>
      </c>
      <c r="B175" s="3">
        <v>144</v>
      </c>
      <c r="C175" s="3">
        <v>1054</v>
      </c>
      <c r="D175" s="3" t="s">
        <v>34</v>
      </c>
      <c r="F175" s="3" t="s">
        <v>20</v>
      </c>
      <c r="G175" s="3">
        <v>1</v>
      </c>
      <c r="H175" s="3">
        <v>3</v>
      </c>
      <c r="I175" s="45">
        <f t="shared" si="19"/>
        <v>3</v>
      </c>
      <c r="J175" s="3">
        <v>5</v>
      </c>
      <c r="L175" s="3"/>
    </row>
    <row r="176" spans="1:17" hidden="1">
      <c r="A176" s="3">
        <v>405</v>
      </c>
      <c r="B176" s="3">
        <v>145</v>
      </c>
      <c r="C176" s="3">
        <v>1054</v>
      </c>
      <c r="D176" s="3" t="s">
        <v>226</v>
      </c>
      <c r="F176" s="3" t="s">
        <v>226</v>
      </c>
      <c r="G176" s="3">
        <v>1</v>
      </c>
      <c r="H176" s="3">
        <v>2</v>
      </c>
      <c r="I176" s="45">
        <f t="shared" si="19"/>
        <v>2</v>
      </c>
      <c r="J176" s="3">
        <v>5</v>
      </c>
      <c r="L176" s="3"/>
    </row>
    <row r="177" spans="1:17" hidden="1">
      <c r="C177" s="8" t="s">
        <v>407</v>
      </c>
      <c r="G177" s="3">
        <f>SUBTOTAL(9,G174:G176)</f>
        <v>0</v>
      </c>
      <c r="H177" s="3">
        <f>SUBTOTAL(9,H174:H176)</f>
        <v>0</v>
      </c>
      <c r="I177" s="45" t="e">
        <f t="shared" si="19"/>
        <v>#DIV/0!</v>
      </c>
      <c r="J177" s="3">
        <v>5</v>
      </c>
      <c r="K177" s="3">
        <f t="shared" ref="K177:P177" si="33">SUBTOTAL(9,K174:K176)</f>
        <v>0</v>
      </c>
      <c r="L177" s="3">
        <f t="shared" si="33"/>
        <v>0</v>
      </c>
      <c r="M177" s="3">
        <f t="shared" si="33"/>
        <v>0</v>
      </c>
      <c r="N177" s="3">
        <f t="shared" si="33"/>
        <v>0</v>
      </c>
      <c r="O177" s="3">
        <f t="shared" si="33"/>
        <v>0</v>
      </c>
      <c r="P177" s="3">
        <f t="shared" si="33"/>
        <v>0</v>
      </c>
    </row>
    <row r="178" spans="1:17" hidden="1">
      <c r="A178" s="3">
        <v>160</v>
      </c>
      <c r="B178" s="3">
        <v>146</v>
      </c>
      <c r="C178" s="3">
        <v>2000</v>
      </c>
      <c r="D178" s="3" t="s">
        <v>15</v>
      </c>
      <c r="F178" s="3" t="s">
        <v>16</v>
      </c>
      <c r="G178" s="3">
        <v>7</v>
      </c>
      <c r="H178" s="3">
        <v>5</v>
      </c>
      <c r="I178" s="45">
        <f t="shared" si="19"/>
        <v>0.7142857142857143</v>
      </c>
      <c r="J178" s="3">
        <v>4.5</v>
      </c>
      <c r="L178" s="3"/>
      <c r="Q178" s="3" t="s">
        <v>172</v>
      </c>
    </row>
    <row r="179" spans="1:17" hidden="1">
      <c r="A179" s="3">
        <v>166</v>
      </c>
      <c r="B179" s="3">
        <v>147</v>
      </c>
      <c r="C179" s="3">
        <v>2000</v>
      </c>
      <c r="D179" s="3" t="s">
        <v>120</v>
      </c>
      <c r="F179" s="3" t="s">
        <v>77</v>
      </c>
      <c r="G179" s="3">
        <v>1</v>
      </c>
      <c r="H179" s="3">
        <v>14</v>
      </c>
      <c r="I179" s="45">
        <f t="shared" si="19"/>
        <v>14</v>
      </c>
      <c r="J179" s="3">
        <v>5</v>
      </c>
      <c r="L179" s="3"/>
    </row>
    <row r="180" spans="1:17" hidden="1">
      <c r="A180" s="3">
        <v>164</v>
      </c>
      <c r="B180" s="3">
        <v>148</v>
      </c>
      <c r="C180" s="3">
        <v>2000</v>
      </c>
      <c r="D180" s="3" t="s">
        <v>25</v>
      </c>
      <c r="F180" s="3" t="s">
        <v>69</v>
      </c>
      <c r="G180" s="3">
        <v>1</v>
      </c>
      <c r="H180" s="3">
        <v>9</v>
      </c>
      <c r="I180" s="45">
        <f t="shared" si="19"/>
        <v>9</v>
      </c>
      <c r="J180" s="3">
        <v>4</v>
      </c>
      <c r="L180" s="3">
        <v>1</v>
      </c>
    </row>
    <row r="181" spans="1:17" hidden="1">
      <c r="A181" s="3">
        <v>162</v>
      </c>
      <c r="B181" s="3">
        <v>149</v>
      </c>
      <c r="C181" s="3">
        <v>2000</v>
      </c>
      <c r="D181" s="3" t="s">
        <v>25</v>
      </c>
      <c r="F181" s="3" t="s">
        <v>77</v>
      </c>
      <c r="G181" s="3">
        <v>1</v>
      </c>
      <c r="H181" s="3">
        <v>3</v>
      </c>
      <c r="I181" s="45">
        <f t="shared" si="19"/>
        <v>3</v>
      </c>
      <c r="J181" s="3">
        <v>5</v>
      </c>
      <c r="L181" s="3"/>
    </row>
    <row r="182" spans="1:17" hidden="1">
      <c r="A182" s="3">
        <v>163</v>
      </c>
      <c r="B182" s="3">
        <v>150</v>
      </c>
      <c r="C182" s="3">
        <v>2000</v>
      </c>
      <c r="D182" s="3" t="s">
        <v>46</v>
      </c>
      <c r="F182" s="3" t="s">
        <v>20</v>
      </c>
      <c r="G182" s="3">
        <v>1</v>
      </c>
      <c r="H182" s="3">
        <v>36</v>
      </c>
      <c r="I182" s="45">
        <f t="shared" si="19"/>
        <v>36</v>
      </c>
      <c r="J182" s="3">
        <v>4</v>
      </c>
      <c r="L182" s="3"/>
    </row>
    <row r="183" spans="1:17" hidden="1">
      <c r="A183" s="3">
        <v>161</v>
      </c>
      <c r="B183" s="3">
        <v>151</v>
      </c>
      <c r="C183" s="3">
        <v>2000</v>
      </c>
      <c r="D183" s="3" t="s">
        <v>173</v>
      </c>
      <c r="F183" s="3" t="s">
        <v>52</v>
      </c>
      <c r="G183" s="3">
        <v>1</v>
      </c>
      <c r="H183" s="3">
        <v>27</v>
      </c>
      <c r="I183" s="45">
        <f t="shared" si="19"/>
        <v>27</v>
      </c>
      <c r="J183" s="3">
        <v>4</v>
      </c>
      <c r="K183" s="3">
        <v>1</v>
      </c>
      <c r="L183" s="3"/>
      <c r="Q183" s="3" t="s">
        <v>33</v>
      </c>
    </row>
    <row r="184" spans="1:17" hidden="1">
      <c r="A184" s="3">
        <v>165</v>
      </c>
      <c r="B184" s="3">
        <v>152</v>
      </c>
      <c r="C184" s="3">
        <v>2000</v>
      </c>
      <c r="D184" s="3" t="s">
        <v>29</v>
      </c>
      <c r="F184" s="3" t="s">
        <v>20</v>
      </c>
      <c r="G184" s="3">
        <v>1</v>
      </c>
      <c r="H184" s="3">
        <v>1</v>
      </c>
      <c r="I184" s="45">
        <f t="shared" si="19"/>
        <v>1</v>
      </c>
      <c r="J184" s="3">
        <v>5</v>
      </c>
      <c r="L184" s="3"/>
      <c r="Q184" s="3" t="s">
        <v>174</v>
      </c>
    </row>
    <row r="185" spans="1:17">
      <c r="A185" s="3">
        <v>167</v>
      </c>
      <c r="B185" s="3">
        <v>153</v>
      </c>
      <c r="C185" s="3">
        <v>2000</v>
      </c>
      <c r="D185" s="3" t="s">
        <v>226</v>
      </c>
      <c r="E185" s="3" t="s">
        <v>596</v>
      </c>
      <c r="F185" s="3" t="s">
        <v>16</v>
      </c>
      <c r="G185" s="3">
        <v>83</v>
      </c>
      <c r="H185" s="3">
        <v>305</v>
      </c>
      <c r="I185" s="45">
        <f t="shared" si="19"/>
        <v>3.6746987951807228</v>
      </c>
      <c r="J185" s="3">
        <v>4</v>
      </c>
      <c r="K185" s="3">
        <v>13</v>
      </c>
      <c r="L185" s="10">
        <v>14</v>
      </c>
      <c r="M185" s="10">
        <v>4</v>
      </c>
      <c r="Q185" s="3" t="s">
        <v>176</v>
      </c>
    </row>
    <row r="186" spans="1:17" hidden="1">
      <c r="C186" s="8" t="s">
        <v>408</v>
      </c>
      <c r="G186" s="3">
        <f>SUBTOTAL(9,G178:G185)</f>
        <v>83</v>
      </c>
      <c r="H186" s="3">
        <f>SUBTOTAL(9,H178:H185)</f>
        <v>305</v>
      </c>
      <c r="I186" s="45">
        <f t="shared" si="19"/>
        <v>3.6746987951807228</v>
      </c>
      <c r="J186" s="45">
        <f>SUM(J178:J185)/COUNT(J178:J185)</f>
        <v>4.4375</v>
      </c>
      <c r="K186" s="3">
        <f t="shared" ref="K186:P186" si="34">SUBTOTAL(9,K178:K185)</f>
        <v>13</v>
      </c>
      <c r="L186" s="3">
        <f t="shared" si="34"/>
        <v>14</v>
      </c>
      <c r="M186" s="3">
        <f t="shared" si="34"/>
        <v>4</v>
      </c>
      <c r="N186" s="3">
        <f t="shared" si="34"/>
        <v>0</v>
      </c>
      <c r="O186" s="3">
        <f t="shared" si="34"/>
        <v>0</v>
      </c>
      <c r="P186" s="3">
        <f t="shared" si="34"/>
        <v>0</v>
      </c>
    </row>
    <row r="187" spans="1:17" hidden="1">
      <c r="A187" s="3">
        <v>7</v>
      </c>
      <c r="B187" s="3">
        <v>154</v>
      </c>
      <c r="C187" s="4">
        <v>2001</v>
      </c>
      <c r="D187" s="3" t="s">
        <v>26</v>
      </c>
      <c r="F187" s="3" t="s">
        <v>27</v>
      </c>
      <c r="G187" s="3">
        <v>1</v>
      </c>
      <c r="H187" s="3">
        <v>2</v>
      </c>
      <c r="I187" s="45">
        <f t="shared" si="19"/>
        <v>2</v>
      </c>
      <c r="J187" s="3">
        <v>5</v>
      </c>
      <c r="L187" s="3"/>
    </row>
    <row r="188" spans="1:17" hidden="1">
      <c r="A188" s="3">
        <v>8</v>
      </c>
      <c r="B188" s="3">
        <v>155</v>
      </c>
      <c r="C188" s="4">
        <v>2001</v>
      </c>
      <c r="D188" s="3" t="s">
        <v>28</v>
      </c>
      <c r="F188" s="3" t="s">
        <v>22</v>
      </c>
      <c r="G188" s="3">
        <v>1</v>
      </c>
      <c r="H188" s="3">
        <v>35</v>
      </c>
      <c r="I188" s="45">
        <f t="shared" si="19"/>
        <v>35</v>
      </c>
      <c r="J188" s="3">
        <v>5</v>
      </c>
      <c r="L188" s="3"/>
      <c r="M188" s="3">
        <v>1</v>
      </c>
    </row>
    <row r="189" spans="1:17" hidden="1">
      <c r="A189" s="3">
        <v>14</v>
      </c>
      <c r="B189" s="3">
        <v>156</v>
      </c>
      <c r="C189" s="4">
        <v>2001</v>
      </c>
      <c r="D189" s="3" t="s">
        <v>17</v>
      </c>
      <c r="F189" s="3" t="s">
        <v>20</v>
      </c>
      <c r="G189" s="3">
        <v>1</v>
      </c>
      <c r="H189" s="3">
        <v>8</v>
      </c>
      <c r="I189" s="45">
        <f t="shared" si="19"/>
        <v>8</v>
      </c>
      <c r="J189" s="3">
        <v>5</v>
      </c>
      <c r="L189" s="3"/>
    </row>
    <row r="190" spans="1:17">
      <c r="A190" s="3">
        <v>10</v>
      </c>
      <c r="B190" s="3">
        <v>157</v>
      </c>
      <c r="C190" s="4">
        <v>2001</v>
      </c>
      <c r="D190" s="3" t="s">
        <v>32</v>
      </c>
      <c r="E190" s="3" t="s">
        <v>596</v>
      </c>
      <c r="F190" s="3" t="s">
        <v>22</v>
      </c>
      <c r="G190" s="3">
        <v>1</v>
      </c>
      <c r="H190" s="3">
        <v>75</v>
      </c>
      <c r="I190" s="45">
        <f t="shared" si="19"/>
        <v>75</v>
      </c>
      <c r="J190" s="3">
        <v>5</v>
      </c>
      <c r="K190" s="3">
        <v>1</v>
      </c>
      <c r="L190" s="3"/>
      <c r="M190" s="10">
        <v>1</v>
      </c>
      <c r="N190" s="3">
        <v>1</v>
      </c>
      <c r="Q190" s="3" t="s">
        <v>33</v>
      </c>
    </row>
    <row r="191" spans="1:17">
      <c r="A191" s="3">
        <v>16</v>
      </c>
      <c r="B191" s="3">
        <v>158</v>
      </c>
      <c r="C191" s="4">
        <v>2001</v>
      </c>
      <c r="D191" s="3" t="s">
        <v>40</v>
      </c>
      <c r="E191" s="3" t="s">
        <v>596</v>
      </c>
      <c r="F191" s="3" t="s">
        <v>22</v>
      </c>
      <c r="G191" s="3">
        <v>1</v>
      </c>
      <c r="H191" s="3">
        <v>18</v>
      </c>
      <c r="I191" s="45">
        <f t="shared" si="19"/>
        <v>18</v>
      </c>
      <c r="J191" s="3">
        <v>5</v>
      </c>
      <c r="K191" s="3">
        <v>1</v>
      </c>
      <c r="L191" s="3"/>
      <c r="M191" s="10">
        <v>1</v>
      </c>
      <c r="Q191" s="3" t="s">
        <v>41</v>
      </c>
    </row>
    <row r="192" spans="1:17">
      <c r="A192" s="3">
        <v>17</v>
      </c>
      <c r="B192" s="3">
        <v>159</v>
      </c>
      <c r="C192" s="4">
        <v>2001</v>
      </c>
      <c r="D192" s="3" t="s">
        <v>42</v>
      </c>
      <c r="E192" s="3" t="s">
        <v>596</v>
      </c>
      <c r="F192" s="3" t="s">
        <v>42</v>
      </c>
      <c r="G192" s="3">
        <v>46</v>
      </c>
      <c r="H192" s="3">
        <v>151</v>
      </c>
      <c r="I192" s="45">
        <f t="shared" si="19"/>
        <v>3.2826086956521738</v>
      </c>
      <c r="J192" s="3">
        <v>3</v>
      </c>
      <c r="K192" s="3">
        <v>3</v>
      </c>
      <c r="L192" s="3"/>
      <c r="M192" s="10">
        <v>3</v>
      </c>
      <c r="Q192" s="3" t="s">
        <v>43</v>
      </c>
    </row>
    <row r="193" spans="1:17" hidden="1">
      <c r="A193" s="3">
        <v>11</v>
      </c>
      <c r="B193" s="3">
        <v>160</v>
      </c>
      <c r="C193" s="4">
        <v>2001</v>
      </c>
      <c r="D193" s="3" t="s">
        <v>34</v>
      </c>
      <c r="F193" s="3" t="s">
        <v>22</v>
      </c>
      <c r="G193" s="3">
        <v>1</v>
      </c>
      <c r="H193" s="3">
        <v>25</v>
      </c>
      <c r="I193" s="45">
        <f t="shared" si="19"/>
        <v>25</v>
      </c>
      <c r="J193" s="3">
        <v>5</v>
      </c>
      <c r="K193" s="3">
        <v>1</v>
      </c>
      <c r="L193" s="3"/>
      <c r="M193" s="3">
        <v>1</v>
      </c>
      <c r="N193" s="3">
        <v>1</v>
      </c>
    </row>
    <row r="194" spans="1:17" hidden="1">
      <c r="A194" s="3">
        <v>12</v>
      </c>
      <c r="B194" s="3">
        <v>161</v>
      </c>
      <c r="C194" s="4">
        <v>2001</v>
      </c>
      <c r="D194" s="3" t="s">
        <v>35</v>
      </c>
      <c r="F194" s="3" t="s">
        <v>36</v>
      </c>
      <c r="G194" s="3">
        <v>2</v>
      </c>
      <c r="H194" s="3">
        <v>18</v>
      </c>
      <c r="I194" s="45">
        <f t="shared" si="19"/>
        <v>9</v>
      </c>
      <c r="J194" s="3">
        <v>4</v>
      </c>
      <c r="L194" s="3"/>
      <c r="M194" s="3">
        <v>1</v>
      </c>
      <c r="O194" s="3">
        <v>1</v>
      </c>
    </row>
    <row r="195" spans="1:17" hidden="1">
      <c r="A195" s="3">
        <v>9</v>
      </c>
      <c r="B195" s="3">
        <v>162</v>
      </c>
      <c r="C195" s="4">
        <v>2001</v>
      </c>
      <c r="D195" s="3" t="s">
        <v>29</v>
      </c>
      <c r="F195" s="3" t="s">
        <v>30</v>
      </c>
      <c r="G195" s="3">
        <v>1</v>
      </c>
      <c r="H195" s="3">
        <v>19</v>
      </c>
      <c r="I195" s="45">
        <f t="shared" ref="I195:I258" si="35">H195/G195</f>
        <v>19</v>
      </c>
      <c r="J195" s="3">
        <v>5</v>
      </c>
      <c r="L195" s="3"/>
      <c r="O195" s="3">
        <v>1</v>
      </c>
      <c r="Q195" s="3" t="s">
        <v>31</v>
      </c>
    </row>
    <row r="196" spans="1:17" hidden="1">
      <c r="A196" s="3">
        <v>15</v>
      </c>
      <c r="B196" s="3">
        <v>163</v>
      </c>
      <c r="C196" s="4">
        <v>2001</v>
      </c>
      <c r="D196" s="3" t="s">
        <v>29</v>
      </c>
      <c r="F196" s="3" t="s">
        <v>39</v>
      </c>
      <c r="G196" s="3">
        <v>1</v>
      </c>
      <c r="H196" s="3">
        <v>8</v>
      </c>
      <c r="I196" s="45">
        <f t="shared" si="35"/>
        <v>8</v>
      </c>
      <c r="J196" s="3">
        <v>5</v>
      </c>
      <c r="L196" s="3"/>
    </row>
    <row r="197" spans="1:17" hidden="1">
      <c r="A197" s="3">
        <v>13</v>
      </c>
      <c r="B197" s="3">
        <v>164</v>
      </c>
      <c r="C197" s="4">
        <v>2001</v>
      </c>
      <c r="D197" s="3" t="s">
        <v>37</v>
      </c>
      <c r="F197" s="3" t="s">
        <v>38</v>
      </c>
      <c r="G197" s="3">
        <v>1</v>
      </c>
      <c r="H197" s="3">
        <v>3</v>
      </c>
      <c r="I197" s="45">
        <f t="shared" si="35"/>
        <v>3</v>
      </c>
      <c r="J197" s="3">
        <v>5</v>
      </c>
      <c r="L197" s="3"/>
    </row>
    <row r="198" spans="1:17" hidden="1">
      <c r="C198" s="9" t="s">
        <v>409</v>
      </c>
      <c r="G198" s="3">
        <f>SUBTOTAL(9,G187:G197)</f>
        <v>48</v>
      </c>
      <c r="H198" s="3">
        <f>SUBTOTAL(9,H187:H197)</f>
        <v>244</v>
      </c>
      <c r="I198" s="45">
        <f t="shared" si="35"/>
        <v>5.083333333333333</v>
      </c>
      <c r="J198" s="45">
        <f>SUM(J187:J197)/COUNT(J187:J197)</f>
        <v>4.7272727272727275</v>
      </c>
      <c r="K198" s="3">
        <f t="shared" ref="K198:P198" si="36">SUBTOTAL(9,K187:K197)</f>
        <v>5</v>
      </c>
      <c r="L198" s="3">
        <f t="shared" si="36"/>
        <v>0</v>
      </c>
      <c r="M198" s="3">
        <f t="shared" si="36"/>
        <v>5</v>
      </c>
      <c r="N198" s="3">
        <f t="shared" si="36"/>
        <v>1</v>
      </c>
      <c r="O198" s="3">
        <f t="shared" si="36"/>
        <v>0</v>
      </c>
      <c r="P198" s="3">
        <f t="shared" si="36"/>
        <v>0</v>
      </c>
    </row>
    <row r="199" spans="1:17" hidden="1">
      <c r="A199" s="3">
        <v>276</v>
      </c>
      <c r="B199" s="3">
        <v>165</v>
      </c>
      <c r="C199" s="3">
        <v>2002</v>
      </c>
      <c r="D199" s="3" t="s">
        <v>17</v>
      </c>
      <c r="F199" s="3" t="s">
        <v>164</v>
      </c>
      <c r="G199" s="3">
        <v>1</v>
      </c>
      <c r="H199" s="3">
        <v>46</v>
      </c>
      <c r="I199" s="45">
        <f t="shared" si="35"/>
        <v>46</v>
      </c>
      <c r="J199" s="3">
        <v>4</v>
      </c>
      <c r="K199" s="3">
        <v>1</v>
      </c>
      <c r="L199" s="3"/>
      <c r="Q199" s="3" t="s">
        <v>254</v>
      </c>
    </row>
    <row r="200" spans="1:17" hidden="1">
      <c r="A200" s="3">
        <v>277</v>
      </c>
      <c r="B200" s="3">
        <v>166</v>
      </c>
      <c r="C200" s="3">
        <v>2002</v>
      </c>
      <c r="D200" s="3" t="s">
        <v>17</v>
      </c>
      <c r="F200" s="3" t="s">
        <v>255</v>
      </c>
      <c r="G200" s="3">
        <v>1</v>
      </c>
      <c r="H200" s="3">
        <v>23</v>
      </c>
      <c r="I200" s="45">
        <f t="shared" si="35"/>
        <v>23</v>
      </c>
      <c r="J200" s="3">
        <v>3</v>
      </c>
      <c r="L200" s="3"/>
      <c r="M200" s="3">
        <v>1</v>
      </c>
    </row>
    <row r="201" spans="1:17" hidden="1">
      <c r="A201" s="3">
        <v>49</v>
      </c>
      <c r="B201" s="3">
        <v>167</v>
      </c>
      <c r="C201" s="4">
        <v>2002</v>
      </c>
      <c r="D201" s="3" t="s">
        <v>29</v>
      </c>
      <c r="F201" s="3" t="s">
        <v>66</v>
      </c>
      <c r="G201" s="3">
        <v>1</v>
      </c>
      <c r="H201" s="3">
        <v>28</v>
      </c>
      <c r="I201" s="45">
        <f t="shared" si="35"/>
        <v>28</v>
      </c>
      <c r="J201" s="3">
        <v>5</v>
      </c>
      <c r="K201" s="3">
        <v>1</v>
      </c>
      <c r="L201" s="3"/>
      <c r="M201" s="3">
        <v>1</v>
      </c>
    </row>
    <row r="202" spans="1:17" hidden="1">
      <c r="A202" s="3">
        <v>48</v>
      </c>
      <c r="B202" s="3">
        <v>168</v>
      </c>
      <c r="C202" s="4">
        <v>2002</v>
      </c>
      <c r="D202" s="3" t="s">
        <v>29</v>
      </c>
      <c r="F202" s="3" t="s">
        <v>69</v>
      </c>
      <c r="G202" s="3">
        <v>1</v>
      </c>
      <c r="H202" s="3">
        <v>9</v>
      </c>
      <c r="I202" s="45">
        <f t="shared" si="35"/>
        <v>9</v>
      </c>
      <c r="J202" s="3">
        <v>5</v>
      </c>
      <c r="K202" s="3">
        <v>1</v>
      </c>
      <c r="L202" s="3"/>
      <c r="M202" s="3">
        <v>1</v>
      </c>
    </row>
    <row r="203" spans="1:17" hidden="1">
      <c r="A203" s="3">
        <v>47</v>
      </c>
      <c r="B203" s="3">
        <v>169</v>
      </c>
      <c r="C203" s="4">
        <v>2002</v>
      </c>
      <c r="D203" s="3" t="s">
        <v>29</v>
      </c>
      <c r="F203" s="3" t="s">
        <v>73</v>
      </c>
      <c r="G203" s="3">
        <v>1</v>
      </c>
      <c r="H203" s="3">
        <v>12</v>
      </c>
      <c r="I203" s="45">
        <f t="shared" si="35"/>
        <v>12</v>
      </c>
      <c r="J203" s="3">
        <v>4</v>
      </c>
      <c r="K203" s="3">
        <v>1</v>
      </c>
      <c r="L203" s="3"/>
      <c r="Q203" s="3" t="s">
        <v>74</v>
      </c>
    </row>
    <row r="204" spans="1:17" hidden="1">
      <c r="A204" s="3">
        <v>50</v>
      </c>
      <c r="B204" s="3">
        <v>170</v>
      </c>
      <c r="C204" s="4">
        <v>2002</v>
      </c>
      <c r="D204" s="3" t="s">
        <v>75</v>
      </c>
      <c r="F204" s="3" t="s">
        <v>226</v>
      </c>
      <c r="G204" s="3">
        <v>1</v>
      </c>
      <c r="H204" s="3">
        <v>1</v>
      </c>
      <c r="I204" s="45">
        <f t="shared" si="35"/>
        <v>1</v>
      </c>
      <c r="J204" s="3">
        <v>5</v>
      </c>
      <c r="L204" s="3"/>
    </row>
    <row r="205" spans="1:17" hidden="1">
      <c r="A205" s="3">
        <v>51</v>
      </c>
      <c r="B205" s="3">
        <v>171</v>
      </c>
      <c r="C205" s="4">
        <v>2002</v>
      </c>
      <c r="D205" s="3" t="s">
        <v>226</v>
      </c>
      <c r="F205" s="3" t="s">
        <v>226</v>
      </c>
      <c r="G205" s="3">
        <v>7</v>
      </c>
      <c r="H205" s="3">
        <v>46</v>
      </c>
      <c r="I205" s="45">
        <f t="shared" si="35"/>
        <v>6.5714285714285712</v>
      </c>
      <c r="J205" s="3">
        <v>4</v>
      </c>
      <c r="K205" s="3">
        <v>1</v>
      </c>
      <c r="L205" s="3"/>
      <c r="P205" s="3">
        <v>1</v>
      </c>
      <c r="Q205" s="3" t="s">
        <v>76</v>
      </c>
    </row>
    <row r="206" spans="1:17" hidden="1">
      <c r="A206" s="3">
        <v>278</v>
      </c>
      <c r="B206" s="3">
        <v>172</v>
      </c>
      <c r="C206" s="3">
        <v>2002</v>
      </c>
      <c r="D206" s="3" t="s">
        <v>226</v>
      </c>
      <c r="F206" s="3" t="s">
        <v>226</v>
      </c>
      <c r="G206" s="3">
        <v>14</v>
      </c>
      <c r="H206" s="3">
        <v>39</v>
      </c>
      <c r="I206" s="45">
        <f t="shared" si="35"/>
        <v>2.7857142857142856</v>
      </c>
      <c r="J206" s="3">
        <v>4</v>
      </c>
      <c r="L206" s="3"/>
      <c r="Q206" s="3" t="s">
        <v>256</v>
      </c>
    </row>
    <row r="207" spans="1:17" hidden="1">
      <c r="C207" s="8" t="s">
        <v>410</v>
      </c>
      <c r="G207" s="3">
        <f>SUBTOTAL(9,G199:G206)</f>
        <v>0</v>
      </c>
      <c r="H207" s="3">
        <f>SUBTOTAL(9,H199:H206)</f>
        <v>0</v>
      </c>
      <c r="I207" s="45" t="e">
        <f t="shared" si="35"/>
        <v>#DIV/0!</v>
      </c>
      <c r="J207" s="45">
        <f>SUM(J199:J206)/COUNT(J199:J206)</f>
        <v>4.25</v>
      </c>
      <c r="K207" s="3">
        <f t="shared" ref="K207:P207" si="37">SUBTOTAL(9,K199:K206)</f>
        <v>0</v>
      </c>
      <c r="L207" s="3">
        <f t="shared" si="37"/>
        <v>0</v>
      </c>
      <c r="M207" s="3">
        <f t="shared" si="37"/>
        <v>0</v>
      </c>
      <c r="N207" s="3">
        <f t="shared" si="37"/>
        <v>0</v>
      </c>
      <c r="O207" s="3">
        <f t="shared" si="37"/>
        <v>0</v>
      </c>
      <c r="P207" s="3">
        <f t="shared" si="37"/>
        <v>0</v>
      </c>
    </row>
    <row r="208" spans="1:17" hidden="1">
      <c r="A208" s="3">
        <v>188</v>
      </c>
      <c r="B208" s="3">
        <v>173</v>
      </c>
      <c r="C208" s="3">
        <v>2003</v>
      </c>
      <c r="D208" s="3" t="s">
        <v>179</v>
      </c>
      <c r="F208" s="3" t="s">
        <v>198</v>
      </c>
      <c r="G208" s="3">
        <v>1</v>
      </c>
      <c r="H208" s="3">
        <v>5</v>
      </c>
      <c r="I208" s="45">
        <f t="shared" si="35"/>
        <v>5</v>
      </c>
      <c r="J208" s="3">
        <v>1</v>
      </c>
      <c r="L208" s="3"/>
      <c r="M208" s="3">
        <v>1</v>
      </c>
    </row>
    <row r="209" spans="1:17" hidden="1">
      <c r="A209" s="3">
        <v>178</v>
      </c>
      <c r="B209" s="3">
        <v>174</v>
      </c>
      <c r="C209" s="3">
        <v>2003</v>
      </c>
      <c r="D209" s="3" t="s">
        <v>179</v>
      </c>
      <c r="F209" s="3" t="s">
        <v>147</v>
      </c>
      <c r="G209" s="3">
        <v>1</v>
      </c>
      <c r="H209" s="3">
        <v>12</v>
      </c>
      <c r="I209" s="45">
        <f t="shared" si="35"/>
        <v>12</v>
      </c>
      <c r="J209" s="3">
        <v>4</v>
      </c>
      <c r="K209" s="3">
        <v>1</v>
      </c>
      <c r="L209" s="3"/>
      <c r="N209" s="3">
        <v>1</v>
      </c>
      <c r="O209" s="3">
        <v>1</v>
      </c>
    </row>
    <row r="210" spans="1:17" hidden="1">
      <c r="A210" s="3">
        <v>180</v>
      </c>
      <c r="B210" s="3">
        <v>175</v>
      </c>
      <c r="C210" s="3">
        <v>2003</v>
      </c>
      <c r="D210" s="3" t="s">
        <v>179</v>
      </c>
      <c r="F210" s="3" t="s">
        <v>147</v>
      </c>
      <c r="G210" s="3">
        <v>1</v>
      </c>
      <c r="H210" s="3">
        <v>21</v>
      </c>
      <c r="I210" s="45">
        <f t="shared" si="35"/>
        <v>21</v>
      </c>
      <c r="J210" s="3">
        <v>4</v>
      </c>
      <c r="K210" s="3">
        <v>1</v>
      </c>
      <c r="L210" s="3"/>
      <c r="O210" s="3">
        <v>1</v>
      </c>
      <c r="Q210" s="3" t="s">
        <v>189</v>
      </c>
    </row>
    <row r="211" spans="1:17" hidden="1">
      <c r="A211" s="3">
        <v>193</v>
      </c>
      <c r="B211" s="3">
        <v>176</v>
      </c>
      <c r="C211" s="3">
        <v>2003</v>
      </c>
      <c r="D211" s="3" t="s">
        <v>201</v>
      </c>
      <c r="F211" s="3" t="s">
        <v>244</v>
      </c>
      <c r="G211" s="3">
        <v>4</v>
      </c>
      <c r="H211" s="3">
        <v>5</v>
      </c>
      <c r="I211" s="45">
        <f t="shared" si="35"/>
        <v>1.25</v>
      </c>
      <c r="J211" s="3">
        <v>4</v>
      </c>
      <c r="L211" s="3"/>
      <c r="N211" s="3">
        <v>1</v>
      </c>
      <c r="Q211" s="3" t="s">
        <v>292</v>
      </c>
    </row>
    <row r="212" spans="1:17" hidden="1">
      <c r="A212" s="3">
        <v>201</v>
      </c>
      <c r="B212" s="3">
        <v>177</v>
      </c>
      <c r="C212" s="3">
        <v>2003</v>
      </c>
      <c r="D212" s="3" t="s">
        <v>212</v>
      </c>
      <c r="F212" s="3" t="s">
        <v>69</v>
      </c>
      <c r="G212" s="3">
        <v>1</v>
      </c>
      <c r="H212" s="3">
        <v>20</v>
      </c>
      <c r="I212" s="45">
        <f t="shared" si="35"/>
        <v>20</v>
      </c>
      <c r="J212" s="3">
        <v>4</v>
      </c>
      <c r="L212" s="3"/>
      <c r="M212" s="3">
        <v>1</v>
      </c>
      <c r="Q212" s="3" t="s">
        <v>194</v>
      </c>
    </row>
    <row r="213" spans="1:17" hidden="1">
      <c r="A213" s="3">
        <v>199</v>
      </c>
      <c r="B213" s="3">
        <v>178</v>
      </c>
      <c r="C213" s="3">
        <v>2003</v>
      </c>
      <c r="D213" s="3" t="s">
        <v>193</v>
      </c>
      <c r="F213" s="3" t="s">
        <v>77</v>
      </c>
      <c r="G213" s="3">
        <v>1</v>
      </c>
      <c r="H213" s="3">
        <v>65</v>
      </c>
      <c r="I213" s="45">
        <f t="shared" si="35"/>
        <v>65</v>
      </c>
      <c r="J213" s="3">
        <v>5</v>
      </c>
      <c r="K213" s="3">
        <v>1</v>
      </c>
      <c r="L213" s="3"/>
      <c r="N213" s="3">
        <v>1</v>
      </c>
      <c r="Q213" s="3" t="s">
        <v>210</v>
      </c>
    </row>
    <row r="214" spans="1:17" hidden="1">
      <c r="A214" s="3">
        <v>182</v>
      </c>
      <c r="B214" s="3">
        <v>179</v>
      </c>
      <c r="C214" s="3">
        <v>2003</v>
      </c>
      <c r="D214" s="3" t="s">
        <v>193</v>
      </c>
      <c r="F214" s="3" t="s">
        <v>191</v>
      </c>
      <c r="G214" s="3">
        <v>1</v>
      </c>
      <c r="H214" s="3">
        <v>5</v>
      </c>
      <c r="I214" s="45">
        <f t="shared" si="35"/>
        <v>5</v>
      </c>
      <c r="J214" s="3">
        <v>3</v>
      </c>
      <c r="L214" s="3"/>
    </row>
    <row r="215" spans="1:17" hidden="1">
      <c r="A215" s="3">
        <v>197</v>
      </c>
      <c r="B215" s="3">
        <v>180</v>
      </c>
      <c r="C215" s="3">
        <v>2003</v>
      </c>
      <c r="D215" s="3" t="s">
        <v>207</v>
      </c>
      <c r="F215" s="3" t="s">
        <v>244</v>
      </c>
      <c r="G215" s="3">
        <v>1</v>
      </c>
      <c r="H215" s="3">
        <v>37</v>
      </c>
      <c r="I215" s="45">
        <f t="shared" si="35"/>
        <v>37</v>
      </c>
      <c r="J215" s="3">
        <v>3</v>
      </c>
      <c r="K215" s="3">
        <v>1</v>
      </c>
      <c r="L215" s="3"/>
      <c r="N215" s="3">
        <v>1</v>
      </c>
      <c r="Q215" s="3" t="s">
        <v>208</v>
      </c>
    </row>
    <row r="216" spans="1:17" hidden="1">
      <c r="A216" s="3">
        <v>185</v>
      </c>
      <c r="B216" s="3">
        <v>181</v>
      </c>
      <c r="C216" s="3">
        <v>2003</v>
      </c>
      <c r="D216" s="3" t="s">
        <v>120</v>
      </c>
      <c r="F216" s="3" t="s">
        <v>19</v>
      </c>
      <c r="G216" s="3">
        <v>2</v>
      </c>
      <c r="H216" s="3">
        <v>29</v>
      </c>
      <c r="I216" s="45">
        <f t="shared" si="35"/>
        <v>14.5</v>
      </c>
      <c r="J216" s="3">
        <v>4</v>
      </c>
      <c r="L216" s="3"/>
      <c r="N216" s="3">
        <v>1</v>
      </c>
      <c r="Q216" s="3" t="s">
        <v>195</v>
      </c>
    </row>
    <row r="217" spans="1:17" hidden="1">
      <c r="A217" s="3">
        <v>181</v>
      </c>
      <c r="B217" s="3">
        <v>182</v>
      </c>
      <c r="C217" s="3">
        <v>2003</v>
      </c>
      <c r="D217" s="3" t="s">
        <v>190</v>
      </c>
      <c r="F217" s="3" t="s">
        <v>191</v>
      </c>
      <c r="G217" s="3">
        <v>3</v>
      </c>
      <c r="H217" s="3">
        <v>55</v>
      </c>
      <c r="I217" s="45">
        <f t="shared" si="35"/>
        <v>18.333333333333332</v>
      </c>
      <c r="J217" s="3">
        <v>3</v>
      </c>
      <c r="L217" s="3"/>
      <c r="N217" s="3">
        <v>1</v>
      </c>
      <c r="Q217" s="3" t="s">
        <v>192</v>
      </c>
    </row>
    <row r="218" spans="1:17" hidden="1">
      <c r="A218" s="3">
        <v>194</v>
      </c>
      <c r="B218" s="3">
        <v>183</v>
      </c>
      <c r="C218" s="3">
        <v>2003</v>
      </c>
      <c r="D218" s="3" t="s">
        <v>21</v>
      </c>
      <c r="F218" s="3" t="s">
        <v>203</v>
      </c>
      <c r="G218" s="3">
        <v>3</v>
      </c>
      <c r="H218" s="3">
        <v>4</v>
      </c>
      <c r="I218" s="45">
        <f t="shared" si="35"/>
        <v>1.3333333333333333</v>
      </c>
      <c r="J218" s="3">
        <v>4</v>
      </c>
      <c r="L218" s="3"/>
      <c r="N218" s="3">
        <v>1</v>
      </c>
    </row>
    <row r="219" spans="1:17" hidden="1">
      <c r="A219" s="3">
        <v>184</v>
      </c>
      <c r="B219" s="3">
        <v>184</v>
      </c>
      <c r="C219" s="3">
        <v>2003</v>
      </c>
      <c r="D219" s="3" t="s">
        <v>34</v>
      </c>
      <c r="F219" s="3" t="s">
        <v>90</v>
      </c>
      <c r="G219" s="3">
        <v>1</v>
      </c>
      <c r="H219" s="3">
        <v>6</v>
      </c>
      <c r="I219" s="45">
        <f t="shared" si="35"/>
        <v>6</v>
      </c>
      <c r="J219" s="3">
        <v>4</v>
      </c>
      <c r="L219" s="3"/>
      <c r="M219" s="3">
        <v>1</v>
      </c>
      <c r="N219" s="3">
        <v>1</v>
      </c>
      <c r="Q219" s="3" t="s">
        <v>194</v>
      </c>
    </row>
    <row r="220" spans="1:17" hidden="1">
      <c r="A220" s="3">
        <v>205</v>
      </c>
      <c r="B220" s="3">
        <v>185</v>
      </c>
      <c r="C220" s="3">
        <v>2003</v>
      </c>
      <c r="D220" s="3" t="s">
        <v>34</v>
      </c>
      <c r="F220" s="3" t="s">
        <v>30</v>
      </c>
      <c r="G220" s="3">
        <v>1</v>
      </c>
      <c r="H220" s="3">
        <v>8</v>
      </c>
      <c r="I220" s="45">
        <f t="shared" si="35"/>
        <v>8</v>
      </c>
      <c r="J220" s="3">
        <v>5</v>
      </c>
      <c r="K220" s="3">
        <v>1</v>
      </c>
      <c r="L220" s="3"/>
      <c r="N220" s="3">
        <v>1</v>
      </c>
      <c r="O220" s="3">
        <v>1</v>
      </c>
      <c r="Q220" s="3" t="s">
        <v>214</v>
      </c>
    </row>
    <row r="221" spans="1:17" hidden="1">
      <c r="A221" s="3">
        <v>189</v>
      </c>
      <c r="B221" s="3">
        <v>186</v>
      </c>
      <c r="C221" s="3">
        <v>2003</v>
      </c>
      <c r="D221" s="3" t="s">
        <v>34</v>
      </c>
      <c r="F221" s="3" t="s">
        <v>20</v>
      </c>
      <c r="G221" s="3">
        <v>1</v>
      </c>
      <c r="H221" s="3">
        <v>2</v>
      </c>
      <c r="I221" s="45">
        <f t="shared" si="35"/>
        <v>2</v>
      </c>
      <c r="J221" s="3">
        <v>5</v>
      </c>
      <c r="L221" s="3"/>
      <c r="N221" s="3">
        <v>1</v>
      </c>
    </row>
    <row r="222" spans="1:17" hidden="1">
      <c r="A222" s="3">
        <v>203</v>
      </c>
      <c r="B222" s="3">
        <v>187</v>
      </c>
      <c r="C222" s="3">
        <v>2003</v>
      </c>
      <c r="D222" s="3" t="s">
        <v>34</v>
      </c>
      <c r="F222" s="3" t="s">
        <v>20</v>
      </c>
      <c r="G222" s="3">
        <v>1</v>
      </c>
      <c r="I222" s="45">
        <f t="shared" si="35"/>
        <v>0</v>
      </c>
      <c r="J222" s="3">
        <v>4</v>
      </c>
      <c r="L222" s="3"/>
    </row>
    <row r="223" spans="1:17" hidden="1">
      <c r="A223" s="3">
        <v>207</v>
      </c>
      <c r="B223" s="3">
        <v>188</v>
      </c>
      <c r="C223" s="3">
        <v>2003</v>
      </c>
      <c r="D223" s="3" t="s">
        <v>216</v>
      </c>
      <c r="F223" s="3" t="s">
        <v>217</v>
      </c>
      <c r="G223" s="3">
        <v>1</v>
      </c>
      <c r="H223" s="3">
        <v>6</v>
      </c>
      <c r="I223" s="45">
        <f t="shared" si="35"/>
        <v>6</v>
      </c>
      <c r="J223" s="3">
        <v>3</v>
      </c>
      <c r="K223" s="3">
        <v>1</v>
      </c>
      <c r="L223" s="3"/>
    </row>
    <row r="224" spans="1:17" hidden="1">
      <c r="A224" s="3">
        <v>198</v>
      </c>
      <c r="B224" s="3">
        <v>189</v>
      </c>
      <c r="C224" s="3">
        <v>2003</v>
      </c>
      <c r="D224" s="3" t="s">
        <v>29</v>
      </c>
      <c r="F224" s="3" t="s">
        <v>91</v>
      </c>
      <c r="G224" s="3">
        <v>3</v>
      </c>
      <c r="H224" s="3">
        <v>23</v>
      </c>
      <c r="I224" s="45">
        <f t="shared" si="35"/>
        <v>7.666666666666667</v>
      </c>
      <c r="J224" s="3">
        <v>4</v>
      </c>
      <c r="K224" s="3">
        <v>1</v>
      </c>
      <c r="L224" s="3"/>
      <c r="N224" s="3">
        <v>1</v>
      </c>
      <c r="Q224" s="3" t="s">
        <v>209</v>
      </c>
    </row>
    <row r="225" spans="1:17" hidden="1">
      <c r="A225" s="3">
        <v>183</v>
      </c>
      <c r="B225" s="3">
        <v>190</v>
      </c>
      <c r="C225" s="3">
        <v>2003</v>
      </c>
      <c r="D225" s="3" t="s">
        <v>29</v>
      </c>
      <c r="F225" s="3" t="s">
        <v>36</v>
      </c>
      <c r="G225" s="3">
        <v>2</v>
      </c>
      <c r="H225" s="3">
        <v>9</v>
      </c>
      <c r="I225" s="45">
        <f t="shared" si="35"/>
        <v>4.5</v>
      </c>
      <c r="J225" s="3">
        <v>4</v>
      </c>
      <c r="L225" s="3"/>
      <c r="N225" s="3">
        <v>1</v>
      </c>
      <c r="Q225" s="3" t="s">
        <v>118</v>
      </c>
    </row>
    <row r="226" spans="1:17" hidden="1">
      <c r="A226" s="3">
        <v>191</v>
      </c>
      <c r="B226" s="3">
        <v>191</v>
      </c>
      <c r="C226" s="3">
        <v>2003</v>
      </c>
      <c r="D226" s="3" t="s">
        <v>29</v>
      </c>
      <c r="F226" s="3" t="s">
        <v>129</v>
      </c>
      <c r="G226" s="3">
        <v>2</v>
      </c>
      <c r="H226" s="3">
        <v>9</v>
      </c>
      <c r="I226" s="45">
        <f t="shared" si="35"/>
        <v>4.5</v>
      </c>
      <c r="J226" s="3">
        <v>4</v>
      </c>
      <c r="L226" s="3"/>
    </row>
    <row r="227" spans="1:17" hidden="1">
      <c r="A227" s="3">
        <v>200</v>
      </c>
      <c r="B227" s="3">
        <v>192</v>
      </c>
      <c r="C227" s="3">
        <v>2003</v>
      </c>
      <c r="D227" s="3" t="s">
        <v>29</v>
      </c>
      <c r="F227" s="3" t="s">
        <v>71</v>
      </c>
      <c r="G227" s="3">
        <v>3</v>
      </c>
      <c r="H227" s="3">
        <v>26</v>
      </c>
      <c r="I227" s="45">
        <f t="shared" si="35"/>
        <v>8.6666666666666661</v>
      </c>
      <c r="J227" s="3">
        <v>4</v>
      </c>
      <c r="K227" s="3">
        <v>1</v>
      </c>
      <c r="L227" s="3"/>
      <c r="N227" s="3">
        <v>1</v>
      </c>
      <c r="O227" s="3">
        <v>1</v>
      </c>
      <c r="Q227" s="3" t="s">
        <v>211</v>
      </c>
    </row>
    <row r="228" spans="1:17" hidden="1">
      <c r="A228" s="3">
        <v>179</v>
      </c>
      <c r="B228" s="3">
        <v>193</v>
      </c>
      <c r="C228" s="3">
        <v>2003</v>
      </c>
      <c r="D228" s="3" t="s">
        <v>29</v>
      </c>
      <c r="F228" s="3" t="s">
        <v>187</v>
      </c>
      <c r="G228" s="3">
        <v>1</v>
      </c>
      <c r="H228" s="3">
        <v>8</v>
      </c>
      <c r="I228" s="45">
        <f t="shared" si="35"/>
        <v>8</v>
      </c>
      <c r="J228" s="3">
        <v>5</v>
      </c>
      <c r="K228" s="3">
        <v>1</v>
      </c>
      <c r="L228" s="3"/>
      <c r="Q228" s="3" t="s">
        <v>188</v>
      </c>
    </row>
    <row r="229" spans="1:17" hidden="1">
      <c r="A229" s="3">
        <v>208</v>
      </c>
      <c r="B229" s="3">
        <v>194</v>
      </c>
      <c r="C229" s="3">
        <v>2003</v>
      </c>
      <c r="D229" s="3" t="s">
        <v>29</v>
      </c>
      <c r="F229" s="3" t="s">
        <v>218</v>
      </c>
      <c r="G229" s="3">
        <v>3</v>
      </c>
      <c r="H229" s="3">
        <v>5</v>
      </c>
      <c r="I229" s="45">
        <f t="shared" si="35"/>
        <v>1.6666666666666667</v>
      </c>
      <c r="J229" s="3">
        <v>2</v>
      </c>
      <c r="L229" s="3"/>
    </row>
    <row r="230" spans="1:17" hidden="1">
      <c r="A230" s="3">
        <v>190</v>
      </c>
      <c r="B230" s="3">
        <v>195</v>
      </c>
      <c r="C230" s="3">
        <v>2003</v>
      </c>
      <c r="D230" s="3" t="s">
        <v>29</v>
      </c>
      <c r="F230" s="3" t="s">
        <v>19</v>
      </c>
      <c r="G230" s="3">
        <v>1</v>
      </c>
      <c r="H230" s="3">
        <v>6</v>
      </c>
      <c r="I230" s="45">
        <f t="shared" si="35"/>
        <v>6</v>
      </c>
      <c r="J230" s="3">
        <v>3</v>
      </c>
      <c r="K230" s="3">
        <v>1</v>
      </c>
      <c r="L230" s="3"/>
      <c r="M230" s="3">
        <v>1</v>
      </c>
      <c r="N230" s="3">
        <v>1</v>
      </c>
      <c r="O230" s="3">
        <v>1</v>
      </c>
      <c r="Q230" s="3" t="s">
        <v>199</v>
      </c>
    </row>
    <row r="231" spans="1:17" hidden="1">
      <c r="A231" s="3">
        <v>206</v>
      </c>
      <c r="B231" s="3">
        <v>196</v>
      </c>
      <c r="C231" s="3">
        <v>2003</v>
      </c>
      <c r="D231" s="3" t="s">
        <v>29</v>
      </c>
      <c r="F231" s="3" t="s">
        <v>30</v>
      </c>
      <c r="G231" s="3">
        <v>1</v>
      </c>
      <c r="H231" s="3">
        <v>17</v>
      </c>
      <c r="I231" s="45">
        <f t="shared" si="35"/>
        <v>17</v>
      </c>
      <c r="J231" s="3">
        <v>5</v>
      </c>
      <c r="L231" s="3"/>
      <c r="M231" s="3">
        <v>1</v>
      </c>
      <c r="N231" s="3">
        <v>1</v>
      </c>
      <c r="Q231" s="3" t="s">
        <v>215</v>
      </c>
    </row>
    <row r="232" spans="1:17" hidden="1">
      <c r="A232" s="3">
        <v>192</v>
      </c>
      <c r="B232" s="3">
        <v>197</v>
      </c>
      <c r="C232" s="3">
        <v>2003</v>
      </c>
      <c r="D232" s="3" t="s">
        <v>29</v>
      </c>
      <c r="F232" s="3" t="s">
        <v>69</v>
      </c>
      <c r="G232" s="3">
        <v>1</v>
      </c>
      <c r="H232" s="3">
        <v>7</v>
      </c>
      <c r="I232" s="45">
        <f t="shared" si="35"/>
        <v>7</v>
      </c>
      <c r="J232" s="3">
        <v>4</v>
      </c>
      <c r="L232" s="3"/>
      <c r="N232" s="3">
        <v>1</v>
      </c>
      <c r="Q232" s="3" t="s">
        <v>200</v>
      </c>
    </row>
    <row r="233" spans="1:17" hidden="1">
      <c r="A233" s="3">
        <v>195</v>
      </c>
      <c r="B233" s="3">
        <v>198</v>
      </c>
      <c r="C233" s="3">
        <v>2003</v>
      </c>
      <c r="D233" s="3" t="s">
        <v>29</v>
      </c>
      <c r="F233" s="3" t="s">
        <v>69</v>
      </c>
      <c r="G233" s="3">
        <v>1</v>
      </c>
      <c r="H233" s="3">
        <v>6</v>
      </c>
      <c r="I233" s="45">
        <f t="shared" si="35"/>
        <v>6</v>
      </c>
      <c r="J233" s="3">
        <v>4</v>
      </c>
      <c r="K233" s="3">
        <v>1</v>
      </c>
      <c r="L233" s="3"/>
      <c r="N233" s="3">
        <v>1</v>
      </c>
      <c r="O233" s="3">
        <v>1</v>
      </c>
      <c r="Q233" s="3" t="s">
        <v>204</v>
      </c>
    </row>
    <row r="234" spans="1:17" hidden="1">
      <c r="A234" s="3">
        <v>196</v>
      </c>
      <c r="B234" s="3">
        <v>199</v>
      </c>
      <c r="C234" s="3">
        <v>2003</v>
      </c>
      <c r="D234" s="3" t="s">
        <v>29</v>
      </c>
      <c r="F234" s="3" t="s">
        <v>58</v>
      </c>
      <c r="G234" s="3">
        <v>1</v>
      </c>
      <c r="H234" s="3">
        <v>14</v>
      </c>
      <c r="I234" s="45">
        <f t="shared" si="35"/>
        <v>14</v>
      </c>
      <c r="J234" s="3">
        <v>4</v>
      </c>
      <c r="K234" s="3">
        <v>1</v>
      </c>
      <c r="L234" s="3"/>
      <c r="N234" s="3">
        <v>1</v>
      </c>
      <c r="O234" s="3">
        <v>1</v>
      </c>
      <c r="Q234" s="3" t="s">
        <v>205</v>
      </c>
    </row>
    <row r="235" spans="1:17" hidden="1">
      <c r="A235" s="3">
        <v>209</v>
      </c>
      <c r="B235" s="3">
        <v>200</v>
      </c>
      <c r="C235" s="3">
        <v>2003</v>
      </c>
      <c r="D235" s="3" t="s">
        <v>29</v>
      </c>
      <c r="F235" s="3" t="s">
        <v>58</v>
      </c>
      <c r="G235" s="3">
        <v>1</v>
      </c>
      <c r="H235" s="3">
        <v>10</v>
      </c>
      <c r="I235" s="45">
        <f t="shared" si="35"/>
        <v>10</v>
      </c>
      <c r="J235" s="3">
        <v>5</v>
      </c>
      <c r="L235" s="3"/>
      <c r="N235" s="3">
        <v>1</v>
      </c>
    </row>
    <row r="236" spans="1:17" hidden="1">
      <c r="A236" s="3">
        <v>204</v>
      </c>
      <c r="B236" s="3">
        <v>201</v>
      </c>
      <c r="C236" s="3">
        <v>2003</v>
      </c>
      <c r="D236" s="3" t="s">
        <v>29</v>
      </c>
      <c r="F236" s="3" t="s">
        <v>86</v>
      </c>
      <c r="G236" s="3">
        <v>1</v>
      </c>
      <c r="H236" s="3">
        <v>6</v>
      </c>
      <c r="I236" s="45">
        <f t="shared" si="35"/>
        <v>6</v>
      </c>
      <c r="J236" s="3">
        <v>4</v>
      </c>
      <c r="L236" s="3"/>
      <c r="N236" s="3">
        <v>1</v>
      </c>
      <c r="Q236" s="3" t="s">
        <v>213</v>
      </c>
    </row>
    <row r="237" spans="1:17" hidden="1">
      <c r="A237" s="3">
        <v>176</v>
      </c>
      <c r="B237" s="3">
        <v>202</v>
      </c>
      <c r="C237" s="3">
        <v>2003</v>
      </c>
      <c r="D237" s="3" t="s">
        <v>29</v>
      </c>
      <c r="F237" s="3" t="s">
        <v>185</v>
      </c>
      <c r="G237" s="3">
        <v>1</v>
      </c>
      <c r="H237" s="3">
        <v>7</v>
      </c>
      <c r="I237" s="45">
        <f t="shared" si="35"/>
        <v>7</v>
      </c>
      <c r="J237" s="3">
        <v>5</v>
      </c>
      <c r="L237" s="3"/>
    </row>
    <row r="238" spans="1:17" hidden="1">
      <c r="A238" s="3">
        <v>202</v>
      </c>
      <c r="B238" s="3">
        <v>203</v>
      </c>
      <c r="C238" s="3">
        <v>2003</v>
      </c>
      <c r="D238" s="3" t="s">
        <v>29</v>
      </c>
      <c r="F238" s="3" t="s">
        <v>59</v>
      </c>
      <c r="G238" s="3">
        <v>11</v>
      </c>
      <c r="H238" s="3">
        <v>30</v>
      </c>
      <c r="I238" s="45">
        <f t="shared" si="35"/>
        <v>2.7272727272727271</v>
      </c>
      <c r="J238" s="3">
        <v>4</v>
      </c>
      <c r="L238" s="3"/>
    </row>
    <row r="239" spans="1:17" hidden="1">
      <c r="A239" s="3">
        <v>177</v>
      </c>
      <c r="B239" s="3">
        <v>204</v>
      </c>
      <c r="C239" s="3">
        <v>2003</v>
      </c>
      <c r="D239" s="3" t="s">
        <v>29</v>
      </c>
      <c r="F239" s="3" t="s">
        <v>22</v>
      </c>
      <c r="G239" s="3">
        <v>1</v>
      </c>
      <c r="H239" s="3">
        <v>54</v>
      </c>
      <c r="I239" s="45">
        <f t="shared" si="35"/>
        <v>54</v>
      </c>
      <c r="J239" s="3">
        <v>5</v>
      </c>
      <c r="K239" s="3">
        <v>1</v>
      </c>
      <c r="L239" s="3"/>
      <c r="N239" s="3">
        <v>1</v>
      </c>
      <c r="Q239" s="3" t="s">
        <v>186</v>
      </c>
    </row>
    <row r="240" spans="1:17" hidden="1">
      <c r="A240" s="3">
        <v>186</v>
      </c>
      <c r="B240" s="3">
        <v>205</v>
      </c>
      <c r="C240" s="3">
        <v>2003</v>
      </c>
      <c r="D240" s="3" t="s">
        <v>226</v>
      </c>
      <c r="F240" s="3" t="s">
        <v>16</v>
      </c>
      <c r="G240" s="3">
        <v>173</v>
      </c>
      <c r="H240" s="3">
        <v>191</v>
      </c>
      <c r="I240" s="45">
        <f t="shared" si="35"/>
        <v>1.1040462427745665</v>
      </c>
      <c r="J240" s="3">
        <v>1</v>
      </c>
      <c r="L240" s="3"/>
      <c r="Q240" s="3" t="s">
        <v>196</v>
      </c>
    </row>
    <row r="241" spans="1:17">
      <c r="A241" s="3">
        <v>187</v>
      </c>
      <c r="B241" s="3">
        <v>206</v>
      </c>
      <c r="C241" s="3">
        <v>2003</v>
      </c>
      <c r="D241" s="3" t="s">
        <v>226</v>
      </c>
      <c r="E241" s="3" t="s">
        <v>596</v>
      </c>
      <c r="F241" s="3" t="s">
        <v>16</v>
      </c>
      <c r="G241" s="3">
        <v>118</v>
      </c>
      <c r="H241" s="3">
        <v>564</v>
      </c>
      <c r="I241" s="45">
        <f t="shared" si="35"/>
        <v>4.7796610169491522</v>
      </c>
      <c r="J241" s="3">
        <v>2</v>
      </c>
      <c r="K241" s="3">
        <v>1</v>
      </c>
      <c r="L241" s="3"/>
      <c r="M241" s="10">
        <v>1</v>
      </c>
      <c r="Q241" s="3" t="s">
        <v>197</v>
      </c>
    </row>
    <row r="242" spans="1:17" hidden="1">
      <c r="C242" s="8" t="s">
        <v>411</v>
      </c>
      <c r="G242" s="3">
        <f>SUBTOTAL(9,G208:G241)</f>
        <v>118</v>
      </c>
      <c r="H242" s="3">
        <f>SUBTOTAL(9,H208:H241)</f>
        <v>564</v>
      </c>
      <c r="I242" s="45">
        <f t="shared" si="35"/>
        <v>4.7796610169491522</v>
      </c>
      <c r="J242" s="45">
        <f>SUM(J208:J241)/COUNT(J208:J241)</f>
        <v>3.7941176470588234</v>
      </c>
      <c r="K242" s="3">
        <f t="shared" ref="K242:P242" si="38">SUBTOTAL(9,K208:K241)</f>
        <v>1</v>
      </c>
      <c r="L242" s="3">
        <f t="shared" si="38"/>
        <v>0</v>
      </c>
      <c r="M242" s="3">
        <f t="shared" si="38"/>
        <v>1</v>
      </c>
      <c r="N242" s="3">
        <f t="shared" si="38"/>
        <v>0</v>
      </c>
      <c r="O242" s="3">
        <f t="shared" si="38"/>
        <v>0</v>
      </c>
      <c r="P242" s="3">
        <f t="shared" si="38"/>
        <v>0</v>
      </c>
    </row>
    <row r="243" spans="1:17" hidden="1">
      <c r="A243" s="3">
        <v>227</v>
      </c>
      <c r="B243" s="3">
        <v>207</v>
      </c>
      <c r="C243" s="3">
        <v>2004</v>
      </c>
      <c r="D243" s="3" t="s">
        <v>234</v>
      </c>
      <c r="F243" s="3" t="s">
        <v>90</v>
      </c>
      <c r="G243" s="3">
        <v>1</v>
      </c>
      <c r="H243" s="3">
        <v>1</v>
      </c>
      <c r="I243" s="45">
        <f t="shared" si="35"/>
        <v>1</v>
      </c>
      <c r="J243" s="3">
        <v>5</v>
      </c>
      <c r="L243" s="3"/>
      <c r="N243" s="3">
        <v>1</v>
      </c>
      <c r="Q243" s="3" t="s">
        <v>33</v>
      </c>
    </row>
    <row r="244" spans="1:17" hidden="1">
      <c r="A244" s="3">
        <v>222</v>
      </c>
      <c r="B244" s="3">
        <v>208</v>
      </c>
      <c r="C244" s="3">
        <v>2004</v>
      </c>
      <c r="D244" s="3" t="s">
        <v>17</v>
      </c>
      <c r="F244" s="3" t="s">
        <v>19</v>
      </c>
      <c r="G244" s="3">
        <v>1</v>
      </c>
      <c r="H244" s="3">
        <v>37</v>
      </c>
      <c r="I244" s="45">
        <f t="shared" si="35"/>
        <v>37</v>
      </c>
      <c r="J244" s="3">
        <v>4</v>
      </c>
      <c r="L244" s="3"/>
      <c r="N244" s="3">
        <v>1</v>
      </c>
      <c r="Q244" s="3" t="s">
        <v>229</v>
      </c>
    </row>
    <row r="245" spans="1:17" hidden="1">
      <c r="A245" s="3">
        <v>228</v>
      </c>
      <c r="B245" s="3">
        <v>209</v>
      </c>
      <c r="C245" s="3">
        <v>2004</v>
      </c>
      <c r="D245" s="3" t="s">
        <v>17</v>
      </c>
      <c r="F245" s="3" t="s">
        <v>90</v>
      </c>
      <c r="G245" s="3">
        <v>1</v>
      </c>
      <c r="H245" s="3">
        <v>24</v>
      </c>
      <c r="I245" s="45">
        <f t="shared" si="35"/>
        <v>24</v>
      </c>
      <c r="J245" s="3">
        <v>5</v>
      </c>
      <c r="L245" s="3"/>
    </row>
    <row r="246" spans="1:17" hidden="1">
      <c r="A246" s="3">
        <v>231</v>
      </c>
      <c r="B246" s="3">
        <v>210</v>
      </c>
      <c r="C246" s="3">
        <v>2004</v>
      </c>
      <c r="D246" s="3" t="s">
        <v>17</v>
      </c>
      <c r="F246" s="3" t="s">
        <v>90</v>
      </c>
      <c r="G246" s="3">
        <v>1</v>
      </c>
      <c r="H246" s="3">
        <v>14</v>
      </c>
      <c r="I246" s="45">
        <f t="shared" si="35"/>
        <v>14</v>
      </c>
      <c r="J246" s="3">
        <v>4</v>
      </c>
      <c r="L246" s="3"/>
      <c r="Q246" s="3" t="s">
        <v>70</v>
      </c>
    </row>
    <row r="247" spans="1:17" hidden="1">
      <c r="A247" s="3">
        <v>224</v>
      </c>
      <c r="B247" s="3">
        <v>211</v>
      </c>
      <c r="C247" s="3">
        <v>2004</v>
      </c>
      <c r="D247" s="3" t="s">
        <v>17</v>
      </c>
      <c r="F247" s="3" t="s">
        <v>20</v>
      </c>
      <c r="G247" s="3">
        <v>1</v>
      </c>
      <c r="H247" s="3">
        <v>1</v>
      </c>
      <c r="I247" s="45">
        <f t="shared" si="35"/>
        <v>1</v>
      </c>
      <c r="J247" s="3">
        <v>5</v>
      </c>
      <c r="L247" s="3"/>
      <c r="N247" s="3">
        <v>1</v>
      </c>
      <c r="Q247" s="3" t="s">
        <v>230</v>
      </c>
    </row>
    <row r="248" spans="1:17" hidden="1">
      <c r="A248" s="3">
        <v>220</v>
      </c>
      <c r="B248" s="3">
        <v>212</v>
      </c>
      <c r="C248" s="3">
        <v>2004</v>
      </c>
      <c r="D248" s="3" t="s">
        <v>17</v>
      </c>
      <c r="F248" s="3" t="s">
        <v>113</v>
      </c>
      <c r="G248" s="3">
        <v>1</v>
      </c>
      <c r="H248" s="3">
        <v>6</v>
      </c>
      <c r="I248" s="45">
        <f t="shared" si="35"/>
        <v>6</v>
      </c>
      <c r="J248" s="3">
        <v>4</v>
      </c>
      <c r="L248" s="3"/>
      <c r="N248" s="3">
        <v>1</v>
      </c>
    </row>
    <row r="249" spans="1:17" hidden="1">
      <c r="A249" s="3">
        <v>234</v>
      </c>
      <c r="B249" s="3">
        <v>213</v>
      </c>
      <c r="C249" s="3">
        <v>2004</v>
      </c>
      <c r="D249" s="3" t="s">
        <v>235</v>
      </c>
      <c r="F249" s="3" t="s">
        <v>90</v>
      </c>
      <c r="G249" s="3">
        <v>1</v>
      </c>
      <c r="H249" s="3">
        <v>17</v>
      </c>
      <c r="I249" s="45">
        <f t="shared" si="35"/>
        <v>17</v>
      </c>
      <c r="J249" s="3">
        <v>4</v>
      </c>
      <c r="L249" s="3"/>
      <c r="N249" s="3">
        <v>1</v>
      </c>
    </row>
    <row r="250" spans="1:17" hidden="1">
      <c r="A250" s="3">
        <v>233</v>
      </c>
      <c r="B250" s="3">
        <v>214</v>
      </c>
      <c r="C250" s="3">
        <v>2004</v>
      </c>
      <c r="D250" s="3" t="s">
        <v>235</v>
      </c>
      <c r="F250" s="3" t="s">
        <v>22</v>
      </c>
      <c r="G250" s="3">
        <v>2</v>
      </c>
      <c r="H250" s="3">
        <v>13</v>
      </c>
      <c r="I250" s="45">
        <f t="shared" si="35"/>
        <v>6.5</v>
      </c>
      <c r="J250" s="3">
        <v>4</v>
      </c>
      <c r="L250" s="3"/>
      <c r="N250" s="3">
        <v>2</v>
      </c>
      <c r="Q250" s="3" t="s">
        <v>236</v>
      </c>
    </row>
    <row r="251" spans="1:17" hidden="1">
      <c r="A251" s="3">
        <v>229</v>
      </c>
      <c r="B251" s="3">
        <v>215</v>
      </c>
      <c r="C251" s="3">
        <v>2004</v>
      </c>
      <c r="D251" s="3" t="s">
        <v>235</v>
      </c>
      <c r="F251" s="3" t="s">
        <v>78</v>
      </c>
      <c r="G251" s="3">
        <v>1</v>
      </c>
      <c r="H251" s="3">
        <v>19</v>
      </c>
      <c r="I251" s="45">
        <f t="shared" si="35"/>
        <v>19</v>
      </c>
      <c r="J251" s="3">
        <v>3</v>
      </c>
      <c r="L251" s="3"/>
      <c r="N251" s="3">
        <v>1</v>
      </c>
    </row>
    <row r="252" spans="1:17" hidden="1">
      <c r="A252" s="3">
        <v>225</v>
      </c>
      <c r="B252" s="3">
        <v>216</v>
      </c>
      <c r="C252" s="3">
        <v>2004</v>
      </c>
      <c r="D252" s="3" t="s">
        <v>32</v>
      </c>
      <c r="F252" s="3" t="s">
        <v>113</v>
      </c>
      <c r="G252" s="3">
        <v>1</v>
      </c>
      <c r="H252" s="3">
        <v>13</v>
      </c>
      <c r="I252" s="45">
        <f t="shared" si="35"/>
        <v>13</v>
      </c>
      <c r="J252" s="3">
        <v>3</v>
      </c>
      <c r="L252" s="3"/>
      <c r="P252" s="3">
        <v>1</v>
      </c>
      <c r="Q252" s="3" t="s">
        <v>231</v>
      </c>
    </row>
    <row r="253" spans="1:17" hidden="1">
      <c r="A253" s="3">
        <v>221</v>
      </c>
      <c r="B253" s="3">
        <v>217</v>
      </c>
      <c r="C253" s="3">
        <v>2004</v>
      </c>
      <c r="D253" s="3" t="s">
        <v>34</v>
      </c>
      <c r="F253" s="3" t="s">
        <v>59</v>
      </c>
      <c r="G253" s="3">
        <v>4</v>
      </c>
      <c r="H253" s="3">
        <v>9</v>
      </c>
      <c r="I253" s="45">
        <f t="shared" si="35"/>
        <v>2.25</v>
      </c>
      <c r="J253" s="3">
        <v>5</v>
      </c>
      <c r="L253" s="3"/>
      <c r="Q253" s="3" t="s">
        <v>228</v>
      </c>
    </row>
    <row r="254" spans="1:17" hidden="1">
      <c r="A254" s="3">
        <v>226</v>
      </c>
      <c r="B254" s="3">
        <v>218</v>
      </c>
      <c r="C254" s="3">
        <v>2004</v>
      </c>
      <c r="D254" s="3" t="s">
        <v>219</v>
      </c>
      <c r="F254" s="3" t="s">
        <v>232</v>
      </c>
      <c r="G254" s="3">
        <v>1</v>
      </c>
      <c r="H254" s="3">
        <v>19</v>
      </c>
      <c r="I254" s="45">
        <f t="shared" si="35"/>
        <v>19</v>
      </c>
      <c r="J254" s="3">
        <v>5</v>
      </c>
      <c r="L254" s="3"/>
      <c r="Q254" s="3" t="s">
        <v>233</v>
      </c>
    </row>
    <row r="255" spans="1:17" hidden="1">
      <c r="A255" s="3">
        <v>230</v>
      </c>
      <c r="B255" s="3">
        <v>219</v>
      </c>
      <c r="C255" s="3">
        <v>2004</v>
      </c>
      <c r="D255" s="3" t="s">
        <v>29</v>
      </c>
      <c r="F255" s="3" t="s">
        <v>91</v>
      </c>
      <c r="G255" s="3">
        <v>1</v>
      </c>
      <c r="H255" s="3">
        <v>3</v>
      </c>
      <c r="I255" s="45">
        <f t="shared" si="35"/>
        <v>3</v>
      </c>
      <c r="J255" s="3">
        <v>5</v>
      </c>
      <c r="L255" s="3"/>
      <c r="N255" s="3">
        <v>1</v>
      </c>
    </row>
    <row r="256" spans="1:17" hidden="1">
      <c r="A256" s="3">
        <v>232</v>
      </c>
      <c r="B256" s="3">
        <v>220</v>
      </c>
      <c r="C256" s="3">
        <v>2004</v>
      </c>
      <c r="D256" s="3" t="s">
        <v>29</v>
      </c>
      <c r="F256" s="3" t="s">
        <v>69</v>
      </c>
      <c r="G256" s="3">
        <v>1</v>
      </c>
      <c r="H256" s="3">
        <v>4</v>
      </c>
      <c r="I256" s="45">
        <f t="shared" si="35"/>
        <v>4</v>
      </c>
      <c r="J256" s="3">
        <v>4</v>
      </c>
      <c r="L256" s="3"/>
      <c r="N256" s="3">
        <v>1</v>
      </c>
    </row>
    <row r="257" spans="1:18" hidden="1">
      <c r="A257" s="3">
        <v>223</v>
      </c>
      <c r="B257" s="3">
        <v>221</v>
      </c>
      <c r="C257" s="3">
        <v>2004</v>
      </c>
      <c r="D257" s="3" t="s">
        <v>29</v>
      </c>
      <c r="F257" s="3" t="s">
        <v>59</v>
      </c>
      <c r="G257" s="3">
        <v>4</v>
      </c>
      <c r="H257" s="3">
        <v>14</v>
      </c>
      <c r="I257" s="45">
        <f t="shared" si="35"/>
        <v>3.5</v>
      </c>
      <c r="J257" s="3">
        <v>5</v>
      </c>
      <c r="L257" s="3"/>
      <c r="N257" s="3">
        <v>1</v>
      </c>
    </row>
    <row r="258" spans="1:18" hidden="1">
      <c r="A258" s="3">
        <v>235</v>
      </c>
      <c r="B258" s="3">
        <v>222</v>
      </c>
      <c r="C258" s="3">
        <v>2004</v>
      </c>
      <c r="D258" s="3" t="s">
        <v>226</v>
      </c>
      <c r="F258" s="3" t="s">
        <v>226</v>
      </c>
      <c r="G258" s="3">
        <v>172</v>
      </c>
      <c r="H258" s="3">
        <v>421</v>
      </c>
      <c r="I258" s="45">
        <f t="shared" si="35"/>
        <v>2.4476744186046511</v>
      </c>
      <c r="J258" s="3">
        <v>4</v>
      </c>
      <c r="L258" s="3"/>
    </row>
    <row r="259" spans="1:18" hidden="1">
      <c r="C259" s="8" t="s">
        <v>412</v>
      </c>
      <c r="G259" s="3">
        <f>SUBTOTAL(9,G243:G258)</f>
        <v>0</v>
      </c>
      <c r="H259" s="3">
        <f>SUBTOTAL(9,H243:H258)</f>
        <v>0</v>
      </c>
      <c r="I259" s="45" t="e">
        <f t="shared" ref="I259:I322" si="39">H259/G259</f>
        <v>#DIV/0!</v>
      </c>
      <c r="J259" s="45">
        <f>SUM(J243:J258)/COUNT(J243:J258)</f>
        <v>4.3125</v>
      </c>
      <c r="K259" s="3">
        <f t="shared" ref="K259:P259" si="40">SUBTOTAL(9,K243:K258)</f>
        <v>0</v>
      </c>
      <c r="L259" s="3">
        <f t="shared" si="40"/>
        <v>0</v>
      </c>
      <c r="M259" s="3">
        <f t="shared" si="40"/>
        <v>0</v>
      </c>
      <c r="N259" s="3">
        <f t="shared" si="40"/>
        <v>0</v>
      </c>
      <c r="O259" s="3">
        <f t="shared" si="40"/>
        <v>0</v>
      </c>
      <c r="P259" s="3">
        <f t="shared" si="40"/>
        <v>0</v>
      </c>
    </row>
    <row r="260" spans="1:18" hidden="1">
      <c r="A260" s="3">
        <v>300</v>
      </c>
      <c r="B260" s="3">
        <v>223</v>
      </c>
      <c r="C260" s="3">
        <v>2005</v>
      </c>
      <c r="D260" s="3" t="s">
        <v>17</v>
      </c>
      <c r="F260" s="3" t="s">
        <v>52</v>
      </c>
      <c r="G260" s="3">
        <v>1</v>
      </c>
      <c r="H260" s="3">
        <v>22</v>
      </c>
      <c r="I260" s="45">
        <f t="shared" si="39"/>
        <v>22</v>
      </c>
      <c r="J260" s="3">
        <v>4</v>
      </c>
      <c r="L260" s="3"/>
      <c r="Q260" s="3" t="s">
        <v>267</v>
      </c>
    </row>
    <row r="261" spans="1:18" hidden="1">
      <c r="A261" s="3">
        <v>299</v>
      </c>
      <c r="B261" s="3">
        <v>224</v>
      </c>
      <c r="C261" s="3">
        <v>2005</v>
      </c>
      <c r="D261" s="3" t="s">
        <v>17</v>
      </c>
      <c r="F261" s="3" t="s">
        <v>71</v>
      </c>
      <c r="G261" s="3">
        <v>1</v>
      </c>
      <c r="H261" s="3">
        <v>35</v>
      </c>
      <c r="I261" s="45">
        <f t="shared" si="39"/>
        <v>35</v>
      </c>
      <c r="J261" s="3">
        <v>4</v>
      </c>
      <c r="L261" s="3"/>
      <c r="Q261" s="3" t="s">
        <v>266</v>
      </c>
    </row>
    <row r="262" spans="1:18" hidden="1">
      <c r="A262" s="3">
        <v>298</v>
      </c>
      <c r="B262" s="3">
        <v>225</v>
      </c>
      <c r="C262" s="3">
        <v>2005</v>
      </c>
      <c r="D262" s="3" t="s">
        <v>17</v>
      </c>
      <c r="F262" s="3" t="s">
        <v>77</v>
      </c>
      <c r="G262" s="3">
        <v>1</v>
      </c>
      <c r="H262" s="3">
        <v>35</v>
      </c>
      <c r="I262" s="45">
        <f t="shared" si="39"/>
        <v>35</v>
      </c>
      <c r="J262" s="3">
        <v>4</v>
      </c>
      <c r="L262" s="3"/>
      <c r="Q262" s="3" t="s">
        <v>266</v>
      </c>
    </row>
    <row r="263" spans="1:18" hidden="1">
      <c r="A263" s="3">
        <v>297</v>
      </c>
      <c r="B263" s="3">
        <v>226</v>
      </c>
      <c r="C263" s="3">
        <v>2005</v>
      </c>
      <c r="D263" s="3" t="s">
        <v>17</v>
      </c>
      <c r="F263" s="3" t="s">
        <v>22</v>
      </c>
      <c r="G263" s="3">
        <v>1</v>
      </c>
      <c r="H263" s="3">
        <v>35</v>
      </c>
      <c r="I263" s="45">
        <f t="shared" si="39"/>
        <v>35</v>
      </c>
      <c r="J263" s="3">
        <v>4</v>
      </c>
      <c r="L263" s="3"/>
      <c r="Q263" s="3" t="s">
        <v>266</v>
      </c>
    </row>
    <row r="264" spans="1:18" hidden="1">
      <c r="A264" s="3">
        <v>295</v>
      </c>
      <c r="B264" s="3">
        <v>227</v>
      </c>
      <c r="C264" s="3">
        <v>2005</v>
      </c>
      <c r="D264" s="3" t="s">
        <v>32</v>
      </c>
      <c r="F264" s="3" t="s">
        <v>198</v>
      </c>
      <c r="G264" s="3">
        <v>4</v>
      </c>
      <c r="H264" s="3">
        <v>104</v>
      </c>
      <c r="I264" s="45">
        <f t="shared" si="39"/>
        <v>26</v>
      </c>
      <c r="J264" s="3">
        <v>4</v>
      </c>
      <c r="L264" s="3"/>
    </row>
    <row r="265" spans="1:18" hidden="1">
      <c r="A265" s="3">
        <v>303</v>
      </c>
      <c r="B265" s="3">
        <v>228</v>
      </c>
      <c r="C265" s="3">
        <v>2005</v>
      </c>
      <c r="D265" s="3" t="s">
        <v>32</v>
      </c>
      <c r="F265" s="3" t="s">
        <v>85</v>
      </c>
      <c r="G265" s="3">
        <v>1</v>
      </c>
      <c r="H265" s="3">
        <v>21</v>
      </c>
      <c r="I265" s="45">
        <f t="shared" si="39"/>
        <v>21</v>
      </c>
      <c r="J265" s="3">
        <v>5</v>
      </c>
      <c r="L265" s="3"/>
      <c r="Q265" s="3" t="s">
        <v>270</v>
      </c>
    </row>
    <row r="266" spans="1:18" hidden="1">
      <c r="A266" s="3">
        <v>301</v>
      </c>
      <c r="B266" s="3">
        <v>229</v>
      </c>
      <c r="C266" s="3">
        <v>2005</v>
      </c>
      <c r="D266" s="3" t="s">
        <v>32</v>
      </c>
      <c r="F266" s="3" t="s">
        <v>86</v>
      </c>
      <c r="G266" s="3">
        <v>1</v>
      </c>
      <c r="H266" s="3">
        <v>14</v>
      </c>
      <c r="I266" s="45">
        <f t="shared" si="39"/>
        <v>14</v>
      </c>
      <c r="J266" s="3">
        <v>4</v>
      </c>
      <c r="L266" s="3"/>
      <c r="Q266" s="3" t="s">
        <v>268</v>
      </c>
    </row>
    <row r="267" spans="1:18" hidden="1">
      <c r="A267" s="3">
        <v>294</v>
      </c>
      <c r="B267" s="3">
        <v>230</v>
      </c>
      <c r="C267" s="3">
        <v>2005</v>
      </c>
      <c r="D267" s="3" t="s">
        <v>32</v>
      </c>
      <c r="F267" s="3" t="s">
        <v>113</v>
      </c>
      <c r="G267" s="3">
        <v>1</v>
      </c>
      <c r="H267" s="3">
        <v>20</v>
      </c>
      <c r="I267" s="45">
        <f t="shared" si="39"/>
        <v>20</v>
      </c>
      <c r="J267" s="3">
        <v>4</v>
      </c>
      <c r="K267" s="3">
        <v>1</v>
      </c>
      <c r="L267" s="3"/>
      <c r="Q267" s="3" t="s">
        <v>264</v>
      </c>
    </row>
    <row r="268" spans="1:18" hidden="1">
      <c r="A268" s="3">
        <v>302</v>
      </c>
      <c r="B268" s="3">
        <v>231</v>
      </c>
      <c r="C268" s="3">
        <v>2005</v>
      </c>
      <c r="D268" s="3" t="s">
        <v>32</v>
      </c>
      <c r="F268" s="3" t="s">
        <v>113</v>
      </c>
      <c r="G268" s="3">
        <v>3</v>
      </c>
      <c r="H268" s="3">
        <v>51</v>
      </c>
      <c r="I268" s="45">
        <f t="shared" si="39"/>
        <v>17</v>
      </c>
      <c r="J268" s="3">
        <v>4</v>
      </c>
      <c r="K268" s="3">
        <v>1</v>
      </c>
      <c r="L268" s="3"/>
      <c r="N268" s="3">
        <v>2</v>
      </c>
      <c r="Q268" s="3">
        <v>1</v>
      </c>
      <c r="R268" s="3" t="s">
        <v>269</v>
      </c>
    </row>
    <row r="269" spans="1:18" hidden="1">
      <c r="A269" s="3">
        <v>304</v>
      </c>
      <c r="B269" s="3">
        <v>232</v>
      </c>
      <c r="C269" s="3">
        <v>2005</v>
      </c>
      <c r="D269" s="3" t="s">
        <v>40</v>
      </c>
      <c r="F269" s="3" t="s">
        <v>198</v>
      </c>
      <c r="G269" s="3">
        <v>9</v>
      </c>
      <c r="H269" s="3">
        <v>44</v>
      </c>
      <c r="I269" s="45">
        <f t="shared" si="39"/>
        <v>4.8888888888888893</v>
      </c>
      <c r="J269" s="3">
        <v>3</v>
      </c>
      <c r="K269" s="3">
        <v>1</v>
      </c>
      <c r="L269" s="3"/>
      <c r="Q269" s="3" t="s">
        <v>271</v>
      </c>
    </row>
    <row r="270" spans="1:18" hidden="1">
      <c r="A270" s="3">
        <v>292</v>
      </c>
      <c r="B270" s="3">
        <v>233</v>
      </c>
      <c r="C270" s="3">
        <v>2005</v>
      </c>
      <c r="D270" s="3" t="s">
        <v>40</v>
      </c>
      <c r="F270" s="3" t="s">
        <v>85</v>
      </c>
      <c r="G270" s="3">
        <v>8</v>
      </c>
      <c r="H270" s="3">
        <v>14</v>
      </c>
      <c r="I270" s="45">
        <f t="shared" si="39"/>
        <v>1.75</v>
      </c>
      <c r="J270" s="3">
        <v>3</v>
      </c>
      <c r="K270" s="3">
        <v>1</v>
      </c>
      <c r="L270" s="3"/>
    </row>
    <row r="271" spans="1:18" hidden="1">
      <c r="A271" s="3">
        <v>309</v>
      </c>
      <c r="B271" s="3">
        <v>234</v>
      </c>
      <c r="C271" s="3">
        <v>2005</v>
      </c>
      <c r="D271" s="3" t="s">
        <v>40</v>
      </c>
      <c r="F271" s="3" t="s">
        <v>113</v>
      </c>
      <c r="G271" s="3">
        <v>8</v>
      </c>
      <c r="H271" s="3">
        <v>31</v>
      </c>
      <c r="I271" s="45">
        <f t="shared" si="39"/>
        <v>3.875</v>
      </c>
      <c r="J271" s="3">
        <v>3</v>
      </c>
      <c r="L271" s="3"/>
    </row>
    <row r="272" spans="1:18" hidden="1">
      <c r="A272" s="3">
        <v>308</v>
      </c>
      <c r="B272" s="3">
        <v>235</v>
      </c>
      <c r="C272" s="3">
        <v>2005</v>
      </c>
      <c r="D272" s="3" t="s">
        <v>29</v>
      </c>
      <c r="G272" s="3">
        <v>5</v>
      </c>
      <c r="H272" s="3">
        <v>30</v>
      </c>
      <c r="I272" s="45">
        <f t="shared" si="39"/>
        <v>6</v>
      </c>
      <c r="J272" s="3">
        <v>4</v>
      </c>
      <c r="L272" s="3"/>
    </row>
    <row r="273" spans="1:17" hidden="1">
      <c r="A273" s="3">
        <v>307</v>
      </c>
      <c r="B273" s="3">
        <v>236</v>
      </c>
      <c r="C273" s="3">
        <v>2005</v>
      </c>
      <c r="D273" s="3" t="s">
        <v>29</v>
      </c>
      <c r="F273" s="3" t="s">
        <v>73</v>
      </c>
      <c r="G273" s="3">
        <v>1</v>
      </c>
      <c r="H273" s="3">
        <v>7</v>
      </c>
      <c r="I273" s="45">
        <f t="shared" si="39"/>
        <v>7</v>
      </c>
      <c r="J273" s="3">
        <v>3</v>
      </c>
      <c r="L273" s="3"/>
    </row>
    <row r="274" spans="1:17" hidden="1">
      <c r="A274" s="3">
        <v>306</v>
      </c>
      <c r="B274" s="3">
        <v>237</v>
      </c>
      <c r="C274" s="3">
        <v>2005</v>
      </c>
      <c r="D274" s="3" t="s">
        <v>29</v>
      </c>
      <c r="F274" s="3" t="s">
        <v>86</v>
      </c>
      <c r="G274" s="3">
        <v>1</v>
      </c>
      <c r="H274" s="3">
        <v>6</v>
      </c>
      <c r="I274" s="45">
        <f t="shared" si="39"/>
        <v>6</v>
      </c>
      <c r="J274" s="3">
        <v>3</v>
      </c>
      <c r="L274" s="3"/>
    </row>
    <row r="275" spans="1:17" hidden="1">
      <c r="A275" s="3">
        <v>305</v>
      </c>
      <c r="B275" s="3">
        <v>238</v>
      </c>
      <c r="C275" s="3">
        <v>2005</v>
      </c>
      <c r="D275" s="3" t="s">
        <v>29</v>
      </c>
      <c r="F275" s="3" t="s">
        <v>22</v>
      </c>
      <c r="G275" s="3">
        <v>2</v>
      </c>
      <c r="H275" s="3">
        <v>12</v>
      </c>
      <c r="I275" s="45">
        <f t="shared" si="39"/>
        <v>6</v>
      </c>
      <c r="J275" s="3">
        <v>3</v>
      </c>
      <c r="K275" s="3">
        <v>1</v>
      </c>
      <c r="L275" s="3"/>
    </row>
    <row r="276" spans="1:17" hidden="1">
      <c r="A276" s="3">
        <v>296</v>
      </c>
      <c r="B276" s="3">
        <v>239</v>
      </c>
      <c r="C276" s="3">
        <v>2005</v>
      </c>
      <c r="D276" s="3" t="s">
        <v>29</v>
      </c>
      <c r="F276" s="3" t="s">
        <v>20</v>
      </c>
      <c r="G276" s="3">
        <v>4</v>
      </c>
      <c r="H276" s="3">
        <v>56</v>
      </c>
      <c r="I276" s="45">
        <f t="shared" si="39"/>
        <v>14</v>
      </c>
      <c r="J276" s="3">
        <v>5</v>
      </c>
      <c r="L276" s="3"/>
      <c r="Q276" s="3" t="s">
        <v>265</v>
      </c>
    </row>
    <row r="277" spans="1:17" hidden="1">
      <c r="A277" s="3">
        <v>293</v>
      </c>
      <c r="B277" s="3">
        <v>240</v>
      </c>
      <c r="C277" s="3">
        <v>2005</v>
      </c>
      <c r="D277" s="3" t="s">
        <v>37</v>
      </c>
      <c r="F277" s="3" t="s">
        <v>263</v>
      </c>
      <c r="G277" s="3">
        <v>2</v>
      </c>
      <c r="H277" s="3">
        <v>2</v>
      </c>
      <c r="I277" s="45">
        <f t="shared" si="39"/>
        <v>1</v>
      </c>
      <c r="J277" s="3">
        <v>5</v>
      </c>
      <c r="L277" s="3"/>
    </row>
    <row r="278" spans="1:17">
      <c r="A278" s="3">
        <v>310</v>
      </c>
      <c r="B278" s="3">
        <v>241</v>
      </c>
      <c r="C278" s="3">
        <v>2005</v>
      </c>
      <c r="D278" s="3" t="s">
        <v>226</v>
      </c>
      <c r="E278" s="3" t="s">
        <v>596</v>
      </c>
      <c r="F278" s="3" t="s">
        <v>226</v>
      </c>
      <c r="G278" s="3">
        <v>77</v>
      </c>
      <c r="H278" s="3">
        <v>199</v>
      </c>
      <c r="I278" s="45">
        <f t="shared" si="39"/>
        <v>2.5844155844155843</v>
      </c>
      <c r="J278" s="3">
        <v>3</v>
      </c>
      <c r="K278" s="3">
        <v>1</v>
      </c>
      <c r="L278" s="10">
        <v>1</v>
      </c>
      <c r="M278" s="10">
        <v>1</v>
      </c>
      <c r="Q278" s="3" t="s">
        <v>272</v>
      </c>
    </row>
    <row r="279" spans="1:17" hidden="1">
      <c r="C279" s="8" t="s">
        <v>413</v>
      </c>
      <c r="G279" s="3">
        <f>SUBTOTAL(9,G260:G278)</f>
        <v>77</v>
      </c>
      <c r="H279" s="3">
        <f>SUBTOTAL(9,H260:H278)</f>
        <v>199</v>
      </c>
      <c r="I279" s="45">
        <f t="shared" si="39"/>
        <v>2.5844155844155843</v>
      </c>
      <c r="J279" s="45">
        <f>SUM(J260:J278)/COUNT(J260:J278)</f>
        <v>3.7894736842105261</v>
      </c>
      <c r="K279" s="3">
        <f t="shared" ref="K279:P279" si="41">SUBTOTAL(9,K260:K278)</f>
        <v>1</v>
      </c>
      <c r="L279" s="3">
        <f t="shared" si="41"/>
        <v>1</v>
      </c>
      <c r="M279" s="3">
        <f t="shared" si="41"/>
        <v>1</v>
      </c>
      <c r="N279" s="3">
        <f t="shared" si="41"/>
        <v>0</v>
      </c>
      <c r="O279" s="3">
        <f t="shared" si="41"/>
        <v>0</v>
      </c>
      <c r="P279" s="3">
        <f t="shared" si="41"/>
        <v>0</v>
      </c>
    </row>
    <row r="280" spans="1:17" hidden="1">
      <c r="A280" s="3">
        <v>96</v>
      </c>
      <c r="B280" s="3">
        <v>242</v>
      </c>
      <c r="C280" s="3">
        <v>2006</v>
      </c>
      <c r="D280" s="3" t="s">
        <v>17</v>
      </c>
      <c r="F280" s="3" t="s">
        <v>110</v>
      </c>
      <c r="G280" s="3">
        <v>1</v>
      </c>
      <c r="H280" s="3">
        <v>130</v>
      </c>
      <c r="I280" s="45">
        <f t="shared" si="39"/>
        <v>130</v>
      </c>
      <c r="J280" s="3">
        <v>5</v>
      </c>
      <c r="L280" s="3"/>
    </row>
    <row r="281" spans="1:17" hidden="1">
      <c r="A281" s="3">
        <v>94</v>
      </c>
      <c r="B281" s="3">
        <v>243</v>
      </c>
      <c r="C281" s="3">
        <v>2006</v>
      </c>
      <c r="D281" s="3" t="s">
        <v>34</v>
      </c>
      <c r="F281" s="3" t="s">
        <v>47</v>
      </c>
      <c r="G281" s="3">
        <v>1</v>
      </c>
      <c r="H281" s="3">
        <v>3</v>
      </c>
      <c r="I281" s="45">
        <f t="shared" si="39"/>
        <v>3</v>
      </c>
      <c r="J281" s="3">
        <v>5</v>
      </c>
      <c r="L281" s="3"/>
    </row>
    <row r="282" spans="1:17" hidden="1">
      <c r="A282" s="3">
        <v>95</v>
      </c>
      <c r="B282" s="3">
        <v>244</v>
      </c>
      <c r="C282" s="3">
        <v>2006</v>
      </c>
      <c r="D282" s="3" t="s">
        <v>80</v>
      </c>
      <c r="F282" s="3" t="s">
        <v>30</v>
      </c>
      <c r="G282" s="3">
        <v>1</v>
      </c>
      <c r="H282" s="3">
        <v>36</v>
      </c>
      <c r="I282" s="45">
        <f t="shared" si="39"/>
        <v>36</v>
      </c>
      <c r="J282" s="3">
        <v>5</v>
      </c>
      <c r="K282" s="3">
        <v>1</v>
      </c>
      <c r="L282" s="3"/>
      <c r="M282" s="3">
        <v>1</v>
      </c>
      <c r="Q282" s="3" t="s">
        <v>109</v>
      </c>
    </row>
    <row r="283" spans="1:17" hidden="1">
      <c r="A283" s="3">
        <v>97</v>
      </c>
      <c r="B283" s="3">
        <v>245</v>
      </c>
      <c r="C283" s="3">
        <v>2006</v>
      </c>
      <c r="D283" s="3" t="s">
        <v>80</v>
      </c>
      <c r="F283" s="3" t="s">
        <v>30</v>
      </c>
      <c r="G283" s="3">
        <v>2</v>
      </c>
      <c r="H283" s="3">
        <v>27</v>
      </c>
      <c r="I283" s="45">
        <f t="shared" si="39"/>
        <v>13.5</v>
      </c>
      <c r="J283" s="3">
        <v>4</v>
      </c>
      <c r="L283" s="3">
        <v>1</v>
      </c>
      <c r="Q283" s="3" t="s">
        <v>111</v>
      </c>
    </row>
    <row r="284" spans="1:17" hidden="1">
      <c r="A284" s="3">
        <v>102</v>
      </c>
      <c r="B284" s="3">
        <v>246</v>
      </c>
      <c r="C284" s="3">
        <v>2006</v>
      </c>
      <c r="D284" s="3" t="s">
        <v>80</v>
      </c>
      <c r="F284" s="3" t="s">
        <v>69</v>
      </c>
      <c r="G284" s="3">
        <v>1</v>
      </c>
      <c r="H284" s="3">
        <v>14</v>
      </c>
      <c r="I284" s="45">
        <f t="shared" si="39"/>
        <v>14</v>
      </c>
      <c r="J284" s="3">
        <v>4</v>
      </c>
      <c r="L284" s="3"/>
    </row>
    <row r="285" spans="1:17" hidden="1">
      <c r="A285" s="3">
        <v>100</v>
      </c>
      <c r="B285" s="3">
        <v>247</v>
      </c>
      <c r="C285" s="3">
        <v>2006</v>
      </c>
      <c r="D285" s="3" t="s">
        <v>80</v>
      </c>
      <c r="F285" s="3" t="s">
        <v>59</v>
      </c>
      <c r="G285" s="3">
        <v>2</v>
      </c>
      <c r="H285" s="3">
        <v>3</v>
      </c>
      <c r="I285" s="45">
        <f t="shared" si="39"/>
        <v>1.5</v>
      </c>
      <c r="J285" s="3">
        <v>4</v>
      </c>
      <c r="L285" s="3"/>
    </row>
    <row r="286" spans="1:17" hidden="1">
      <c r="A286" s="3">
        <v>98</v>
      </c>
      <c r="B286" s="3">
        <v>248</v>
      </c>
      <c r="C286" s="3">
        <v>2006</v>
      </c>
      <c r="D286" s="3" t="s">
        <v>112</v>
      </c>
      <c r="F286" s="3" t="s">
        <v>22</v>
      </c>
      <c r="G286" s="3">
        <v>1</v>
      </c>
      <c r="H286" s="3">
        <v>9</v>
      </c>
      <c r="I286" s="45">
        <f t="shared" si="39"/>
        <v>9</v>
      </c>
      <c r="J286" s="3">
        <v>5</v>
      </c>
      <c r="L286" s="3"/>
    </row>
    <row r="287" spans="1:17" hidden="1">
      <c r="A287" s="3">
        <v>101</v>
      </c>
      <c r="B287" s="3">
        <v>249</v>
      </c>
      <c r="C287" s="3">
        <v>2006</v>
      </c>
      <c r="D287" s="3" t="s">
        <v>37</v>
      </c>
      <c r="F287" s="3" t="s">
        <v>69</v>
      </c>
      <c r="G287" s="3">
        <v>1</v>
      </c>
      <c r="H287" s="3">
        <v>11</v>
      </c>
      <c r="I287" s="45">
        <f t="shared" si="39"/>
        <v>11</v>
      </c>
      <c r="J287" s="3">
        <v>5</v>
      </c>
      <c r="L287" s="3"/>
      <c r="M287" s="3">
        <v>1</v>
      </c>
      <c r="Q287" s="3" t="s">
        <v>115</v>
      </c>
    </row>
    <row r="288" spans="1:17" hidden="1">
      <c r="A288" s="3">
        <v>103</v>
      </c>
      <c r="B288" s="3">
        <v>250</v>
      </c>
      <c r="C288" s="3">
        <v>2006</v>
      </c>
      <c r="D288" s="3" t="s">
        <v>37</v>
      </c>
      <c r="F288" s="3" t="s">
        <v>58</v>
      </c>
      <c r="G288" s="3">
        <v>1</v>
      </c>
      <c r="H288" s="3">
        <v>24</v>
      </c>
      <c r="I288" s="45">
        <f t="shared" si="39"/>
        <v>24</v>
      </c>
      <c r="J288" s="3">
        <v>5</v>
      </c>
      <c r="L288" s="3"/>
    </row>
    <row r="289" spans="1:17" hidden="1">
      <c r="A289" s="3">
        <v>99</v>
      </c>
      <c r="B289" s="3">
        <v>251</v>
      </c>
      <c r="C289" s="3">
        <v>2006</v>
      </c>
      <c r="D289" s="3" t="s">
        <v>37</v>
      </c>
      <c r="F289" s="3" t="s">
        <v>113</v>
      </c>
      <c r="G289" s="3">
        <v>1</v>
      </c>
      <c r="H289" s="3">
        <v>15</v>
      </c>
      <c r="I289" s="45">
        <f t="shared" si="39"/>
        <v>15</v>
      </c>
      <c r="J289" s="3">
        <v>4</v>
      </c>
      <c r="L289" s="3"/>
      <c r="Q289" s="3" t="s">
        <v>114</v>
      </c>
    </row>
    <row r="290" spans="1:17">
      <c r="A290" s="3">
        <v>104</v>
      </c>
      <c r="B290" s="3">
        <v>252</v>
      </c>
      <c r="C290" s="3">
        <v>2006</v>
      </c>
      <c r="D290" s="3" t="s">
        <v>226</v>
      </c>
      <c r="E290" s="3" t="s">
        <v>596</v>
      </c>
      <c r="F290" s="3" t="s">
        <v>104</v>
      </c>
      <c r="G290" s="3">
        <v>110</v>
      </c>
      <c r="H290" s="3">
        <v>324</v>
      </c>
      <c r="I290" s="45">
        <f t="shared" si="39"/>
        <v>2.9454545454545453</v>
      </c>
      <c r="J290" s="3">
        <v>4</v>
      </c>
      <c r="K290" s="3">
        <v>14</v>
      </c>
      <c r="L290" s="10">
        <v>1</v>
      </c>
      <c r="M290" s="10">
        <v>2</v>
      </c>
    </row>
    <row r="291" spans="1:17" hidden="1">
      <c r="C291" s="8" t="s">
        <v>414</v>
      </c>
      <c r="G291" s="3">
        <f>SUBTOTAL(9,G280:G290)</f>
        <v>110</v>
      </c>
      <c r="H291" s="3">
        <f>SUBTOTAL(9,H280:H290)</f>
        <v>324</v>
      </c>
      <c r="I291" s="45">
        <f t="shared" si="39"/>
        <v>2.9454545454545453</v>
      </c>
      <c r="J291" s="45">
        <f>SUM(J280:J290)/COUNT(J280:J290)</f>
        <v>4.5454545454545459</v>
      </c>
      <c r="K291" s="3">
        <f t="shared" ref="K291:P291" si="42">SUBTOTAL(9,K280:K290)</f>
        <v>14</v>
      </c>
      <c r="L291" s="3">
        <f t="shared" si="42"/>
        <v>1</v>
      </c>
      <c r="M291" s="3">
        <f t="shared" si="42"/>
        <v>2</v>
      </c>
      <c r="N291" s="3">
        <f t="shared" si="42"/>
        <v>0</v>
      </c>
      <c r="O291" s="3">
        <f t="shared" si="42"/>
        <v>0</v>
      </c>
      <c r="P291" s="3">
        <f t="shared" si="42"/>
        <v>0</v>
      </c>
    </row>
    <row r="292" spans="1:17" hidden="1">
      <c r="A292" s="3">
        <v>548</v>
      </c>
      <c r="B292" s="3">
        <v>253</v>
      </c>
      <c r="C292" s="3">
        <v>2007</v>
      </c>
      <c r="D292" s="3" t="s">
        <v>235</v>
      </c>
      <c r="F292" s="3" t="s">
        <v>20</v>
      </c>
      <c r="G292" s="3">
        <v>1</v>
      </c>
      <c r="H292" s="3">
        <v>4</v>
      </c>
      <c r="I292" s="45">
        <f t="shared" si="39"/>
        <v>4</v>
      </c>
      <c r="L292" s="3"/>
    </row>
    <row r="293" spans="1:17" hidden="1">
      <c r="A293" s="3">
        <v>546</v>
      </c>
      <c r="B293" s="3">
        <v>254</v>
      </c>
      <c r="C293" s="3">
        <v>2007</v>
      </c>
      <c r="D293" s="3" t="s">
        <v>29</v>
      </c>
      <c r="F293" s="3" t="s">
        <v>52</v>
      </c>
      <c r="G293" s="3">
        <v>1</v>
      </c>
      <c r="H293" s="3">
        <v>2</v>
      </c>
      <c r="I293" s="45">
        <f t="shared" si="39"/>
        <v>2</v>
      </c>
      <c r="J293" s="3">
        <v>2</v>
      </c>
      <c r="L293" s="3"/>
      <c r="Q293" s="3" t="s">
        <v>373</v>
      </c>
    </row>
    <row r="294" spans="1:17" hidden="1">
      <c r="A294" s="3">
        <v>547</v>
      </c>
      <c r="B294" s="3">
        <v>255</v>
      </c>
      <c r="C294" s="3">
        <v>2007</v>
      </c>
      <c r="D294" s="3" t="s">
        <v>29</v>
      </c>
      <c r="F294" s="3" t="s">
        <v>69</v>
      </c>
      <c r="G294" s="3">
        <v>1</v>
      </c>
      <c r="H294" s="3">
        <v>2</v>
      </c>
      <c r="I294" s="45">
        <f t="shared" si="39"/>
        <v>2</v>
      </c>
      <c r="J294" s="3">
        <v>3</v>
      </c>
      <c r="L294" s="3"/>
    </row>
    <row r="295" spans="1:17" hidden="1">
      <c r="A295" s="3">
        <v>545</v>
      </c>
      <c r="B295" s="3">
        <v>256</v>
      </c>
      <c r="C295" s="3">
        <v>2007</v>
      </c>
      <c r="D295" s="3" t="s">
        <v>29</v>
      </c>
      <c r="F295" s="3" t="s">
        <v>20</v>
      </c>
      <c r="G295" s="3">
        <v>1</v>
      </c>
      <c r="H295" s="3">
        <v>7</v>
      </c>
      <c r="I295" s="45">
        <f t="shared" si="39"/>
        <v>7</v>
      </c>
      <c r="L295" s="3"/>
    </row>
    <row r="296" spans="1:17" hidden="1">
      <c r="A296" s="3">
        <v>549</v>
      </c>
      <c r="B296" s="3">
        <v>257</v>
      </c>
      <c r="C296" s="3">
        <v>2007</v>
      </c>
      <c r="D296" s="3" t="s">
        <v>226</v>
      </c>
      <c r="F296" s="3" t="s">
        <v>226</v>
      </c>
      <c r="G296" s="3">
        <v>6</v>
      </c>
      <c r="H296" s="3">
        <v>10</v>
      </c>
      <c r="I296" s="45">
        <f t="shared" si="39"/>
        <v>1.6666666666666667</v>
      </c>
      <c r="J296" s="3">
        <v>3</v>
      </c>
      <c r="L296" s="3"/>
    </row>
    <row r="297" spans="1:17" hidden="1">
      <c r="C297" s="8" t="s">
        <v>415</v>
      </c>
      <c r="G297" s="3">
        <f>SUBTOTAL(9,G292:G296)</f>
        <v>0</v>
      </c>
      <c r="H297" s="3">
        <f>SUBTOTAL(9,H292:H296)</f>
        <v>0</v>
      </c>
      <c r="I297" s="45" t="e">
        <f t="shared" si="39"/>
        <v>#DIV/0!</v>
      </c>
      <c r="J297" s="45">
        <f>SUM(J292:J296)/COUNT(J292:J296)</f>
        <v>2.6666666666666665</v>
      </c>
      <c r="K297" s="3">
        <f t="shared" ref="K297:P297" si="43">SUBTOTAL(9,K292:K296)</f>
        <v>0</v>
      </c>
      <c r="L297" s="3">
        <f t="shared" si="43"/>
        <v>0</v>
      </c>
      <c r="M297" s="3">
        <f t="shared" si="43"/>
        <v>0</v>
      </c>
      <c r="N297" s="3">
        <f t="shared" si="43"/>
        <v>0</v>
      </c>
      <c r="O297" s="3">
        <f t="shared" si="43"/>
        <v>0</v>
      </c>
      <c r="P297" s="3">
        <f t="shared" si="43"/>
        <v>0</v>
      </c>
    </row>
    <row r="298" spans="1:17" hidden="1">
      <c r="A298" s="3">
        <v>503</v>
      </c>
      <c r="B298" s="3">
        <v>258</v>
      </c>
      <c r="C298" s="3">
        <v>2008</v>
      </c>
      <c r="D298" s="3" t="s">
        <v>351</v>
      </c>
      <c r="F298" s="3" t="s">
        <v>69</v>
      </c>
      <c r="G298" s="3">
        <v>1</v>
      </c>
      <c r="H298" s="3">
        <v>14</v>
      </c>
      <c r="I298" s="45">
        <f t="shared" si="39"/>
        <v>14</v>
      </c>
      <c r="J298" s="3">
        <v>4</v>
      </c>
      <c r="K298" s="3">
        <v>1</v>
      </c>
      <c r="L298" s="3"/>
    </row>
    <row r="299" spans="1:17" hidden="1">
      <c r="A299" s="3">
        <v>500</v>
      </c>
      <c r="B299" s="3">
        <v>259</v>
      </c>
      <c r="C299" s="3">
        <v>2008</v>
      </c>
      <c r="D299" s="3" t="s">
        <v>40</v>
      </c>
      <c r="F299" s="3" t="s">
        <v>86</v>
      </c>
      <c r="G299" s="3">
        <v>2</v>
      </c>
      <c r="H299" s="3">
        <v>3</v>
      </c>
      <c r="I299" s="45">
        <f t="shared" si="39"/>
        <v>1.5</v>
      </c>
      <c r="J299" s="3">
        <v>5</v>
      </c>
      <c r="L299" s="3"/>
      <c r="O299" s="3">
        <v>1</v>
      </c>
      <c r="Q299" s="3" t="s">
        <v>359</v>
      </c>
    </row>
    <row r="300" spans="1:17" hidden="1">
      <c r="A300" s="3">
        <v>504</v>
      </c>
      <c r="B300" s="3">
        <v>260</v>
      </c>
      <c r="C300" s="3">
        <v>2008</v>
      </c>
      <c r="D300" s="3" t="s">
        <v>29</v>
      </c>
      <c r="F300" s="3" t="s">
        <v>69</v>
      </c>
      <c r="G300" s="3">
        <v>2</v>
      </c>
      <c r="H300" s="3">
        <v>12</v>
      </c>
      <c r="I300" s="45">
        <f t="shared" si="39"/>
        <v>6</v>
      </c>
      <c r="J300" s="3">
        <v>5</v>
      </c>
      <c r="L300" s="3"/>
    </row>
    <row r="301" spans="1:17" hidden="1">
      <c r="A301" s="3">
        <v>501</v>
      </c>
      <c r="B301" s="3">
        <v>261</v>
      </c>
      <c r="C301" s="3">
        <v>2008</v>
      </c>
      <c r="D301" s="3" t="s">
        <v>29</v>
      </c>
      <c r="F301" s="3" t="s">
        <v>59</v>
      </c>
      <c r="G301" s="3">
        <v>2</v>
      </c>
      <c r="H301" s="3">
        <v>4</v>
      </c>
      <c r="I301" s="45">
        <f t="shared" si="39"/>
        <v>2</v>
      </c>
      <c r="L301" s="3"/>
      <c r="Q301" s="3" t="s">
        <v>360</v>
      </c>
    </row>
    <row r="302" spans="1:17" hidden="1">
      <c r="A302" s="3">
        <v>502</v>
      </c>
      <c r="B302" s="3">
        <v>262</v>
      </c>
      <c r="C302" s="3">
        <v>2008</v>
      </c>
      <c r="D302" s="3" t="s">
        <v>226</v>
      </c>
      <c r="F302" s="3" t="s">
        <v>226</v>
      </c>
      <c r="G302" s="3">
        <v>27</v>
      </c>
      <c r="H302" s="3">
        <v>33</v>
      </c>
      <c r="I302" s="45">
        <f t="shared" si="39"/>
        <v>1.2222222222222223</v>
      </c>
      <c r="J302" s="3">
        <v>4</v>
      </c>
      <c r="K302" s="3">
        <v>2</v>
      </c>
      <c r="L302" s="3"/>
      <c r="N302" s="3">
        <v>1</v>
      </c>
      <c r="O302" s="3">
        <v>1</v>
      </c>
    </row>
    <row r="303" spans="1:17" hidden="1">
      <c r="C303" s="8" t="s">
        <v>416</v>
      </c>
      <c r="G303" s="3">
        <f>SUBTOTAL(9,G298:G302)</f>
        <v>0</v>
      </c>
      <c r="H303" s="3">
        <f>SUBTOTAL(9,H298:H302)</f>
        <v>0</v>
      </c>
      <c r="I303" s="45" t="e">
        <f t="shared" si="39"/>
        <v>#DIV/0!</v>
      </c>
      <c r="J303" s="45">
        <f>SUM(J298:J302)/COUNT(J298:J302)</f>
        <v>4.5</v>
      </c>
      <c r="K303" s="3">
        <f t="shared" ref="K303:P303" si="44">SUBTOTAL(9,K298:K302)</f>
        <v>0</v>
      </c>
      <c r="L303" s="3">
        <f t="shared" si="44"/>
        <v>0</v>
      </c>
      <c r="M303" s="3">
        <f t="shared" si="44"/>
        <v>0</v>
      </c>
      <c r="N303" s="3">
        <f t="shared" si="44"/>
        <v>0</v>
      </c>
      <c r="O303" s="3">
        <f t="shared" si="44"/>
        <v>0</v>
      </c>
      <c r="P303" s="3">
        <f t="shared" si="44"/>
        <v>0</v>
      </c>
    </row>
    <row r="304" spans="1:17" hidden="1">
      <c r="A304" s="3">
        <v>170</v>
      </c>
      <c r="B304" s="3">
        <v>263</v>
      </c>
      <c r="C304" s="3">
        <v>2009</v>
      </c>
      <c r="D304" s="3" t="s">
        <v>17</v>
      </c>
      <c r="F304" s="3" t="s">
        <v>91</v>
      </c>
      <c r="G304" s="3">
        <v>1</v>
      </c>
      <c r="H304" s="3">
        <v>83</v>
      </c>
      <c r="I304" s="45">
        <f t="shared" si="39"/>
        <v>83</v>
      </c>
      <c r="J304" s="3">
        <v>4</v>
      </c>
      <c r="L304" s="3"/>
      <c r="Q304" s="3" t="s">
        <v>177</v>
      </c>
    </row>
    <row r="305" spans="1:17" hidden="1">
      <c r="A305" s="3">
        <v>171</v>
      </c>
      <c r="B305" s="3">
        <v>264</v>
      </c>
      <c r="C305" s="3">
        <v>2009</v>
      </c>
      <c r="D305" s="3" t="s">
        <v>17</v>
      </c>
      <c r="F305" s="3" t="s">
        <v>178</v>
      </c>
      <c r="G305" s="3">
        <v>1</v>
      </c>
      <c r="H305" s="3">
        <v>57</v>
      </c>
      <c r="I305" s="45">
        <f t="shared" si="39"/>
        <v>57</v>
      </c>
      <c r="J305" s="3">
        <v>4</v>
      </c>
      <c r="K305" s="3" t="s">
        <v>179</v>
      </c>
      <c r="L305" s="3">
        <v>1</v>
      </c>
      <c r="M305" s="3">
        <v>1</v>
      </c>
      <c r="Q305" s="3" t="s">
        <v>180</v>
      </c>
    </row>
    <row r="306" spans="1:17" hidden="1">
      <c r="A306" s="3">
        <v>174</v>
      </c>
      <c r="B306" s="3">
        <v>265</v>
      </c>
      <c r="C306" s="3">
        <v>2009</v>
      </c>
      <c r="D306" s="3" t="s">
        <v>17</v>
      </c>
      <c r="F306" s="3" t="s">
        <v>47</v>
      </c>
      <c r="G306" s="3">
        <v>1</v>
      </c>
      <c r="H306" s="3">
        <v>20</v>
      </c>
      <c r="I306" s="45">
        <f t="shared" si="39"/>
        <v>20</v>
      </c>
      <c r="J306" s="3">
        <v>4</v>
      </c>
      <c r="L306" s="3"/>
      <c r="M306" s="3">
        <v>1</v>
      </c>
      <c r="Q306" s="3" t="s">
        <v>183</v>
      </c>
    </row>
    <row r="307" spans="1:17" hidden="1">
      <c r="A307" s="3">
        <v>173</v>
      </c>
      <c r="B307" s="3">
        <v>266</v>
      </c>
      <c r="C307" s="3">
        <v>2009</v>
      </c>
      <c r="D307" s="3" t="s">
        <v>29</v>
      </c>
      <c r="F307" s="3" t="s">
        <v>181</v>
      </c>
      <c r="G307" s="3">
        <v>1</v>
      </c>
      <c r="H307" s="3">
        <v>12</v>
      </c>
      <c r="I307" s="45">
        <f t="shared" si="39"/>
        <v>12</v>
      </c>
      <c r="J307" s="3">
        <v>4</v>
      </c>
      <c r="L307" s="3">
        <v>1</v>
      </c>
      <c r="O307" s="3">
        <v>1</v>
      </c>
      <c r="Q307" s="3" t="s">
        <v>182</v>
      </c>
    </row>
    <row r="308" spans="1:17" hidden="1">
      <c r="A308" s="3">
        <v>172</v>
      </c>
      <c r="B308" s="3">
        <v>267</v>
      </c>
      <c r="C308" s="3">
        <v>2009</v>
      </c>
      <c r="D308" s="3" t="s">
        <v>29</v>
      </c>
      <c r="F308" s="3" t="s">
        <v>22</v>
      </c>
      <c r="G308" s="3">
        <v>1</v>
      </c>
      <c r="H308" s="3">
        <v>11</v>
      </c>
      <c r="I308" s="45">
        <f t="shared" si="39"/>
        <v>11</v>
      </c>
      <c r="J308" s="3">
        <v>5</v>
      </c>
      <c r="L308" s="3"/>
    </row>
    <row r="309" spans="1:17">
      <c r="A309" s="3">
        <v>175</v>
      </c>
      <c r="B309" s="3">
        <v>268</v>
      </c>
      <c r="C309" s="3">
        <v>2009</v>
      </c>
      <c r="D309" s="3" t="s">
        <v>226</v>
      </c>
      <c r="E309" s="3" t="s">
        <v>596</v>
      </c>
      <c r="F309" s="3" t="s">
        <v>104</v>
      </c>
      <c r="G309" s="3">
        <v>31</v>
      </c>
      <c r="H309" s="3">
        <v>109</v>
      </c>
      <c r="I309" s="45">
        <f t="shared" si="39"/>
        <v>3.5161290322580645</v>
      </c>
      <c r="J309" s="3">
        <v>4.5</v>
      </c>
      <c r="L309" s="10">
        <v>5</v>
      </c>
      <c r="M309" s="10">
        <v>2</v>
      </c>
      <c r="O309" s="3">
        <v>1</v>
      </c>
      <c r="Q309" s="3" t="s">
        <v>184</v>
      </c>
    </row>
    <row r="310" spans="1:17" hidden="1">
      <c r="C310" s="8" t="s">
        <v>417</v>
      </c>
      <c r="G310" s="3">
        <f>SUBTOTAL(9,G304:G309)</f>
        <v>31</v>
      </c>
      <c r="H310" s="3">
        <f>SUBTOTAL(9,H304:H309)</f>
        <v>109</v>
      </c>
      <c r="I310" s="45">
        <f t="shared" si="39"/>
        <v>3.5161290322580645</v>
      </c>
      <c r="J310" s="45">
        <f>SUM(J304:J309)/COUNT(J304:J309)</f>
        <v>4.25</v>
      </c>
      <c r="K310" s="3">
        <f t="shared" ref="K310:P310" si="45">SUBTOTAL(9,K304:K309)</f>
        <v>0</v>
      </c>
      <c r="L310" s="3">
        <f t="shared" si="45"/>
        <v>5</v>
      </c>
      <c r="M310" s="3">
        <f t="shared" si="45"/>
        <v>2</v>
      </c>
      <c r="N310" s="3">
        <f t="shared" si="45"/>
        <v>0</v>
      </c>
      <c r="O310" s="3">
        <f t="shared" si="45"/>
        <v>1</v>
      </c>
      <c r="P310" s="3">
        <f t="shared" si="45"/>
        <v>0</v>
      </c>
    </row>
    <row r="311" spans="1:17" hidden="1">
      <c r="A311" s="3">
        <v>342</v>
      </c>
      <c r="B311" s="3">
        <v>269</v>
      </c>
      <c r="C311" s="3">
        <v>2010</v>
      </c>
      <c r="D311" s="3" t="s">
        <v>15</v>
      </c>
      <c r="F311" s="3" t="s">
        <v>85</v>
      </c>
      <c r="G311" s="3">
        <v>2</v>
      </c>
      <c r="H311" s="3">
        <v>3</v>
      </c>
      <c r="I311" s="45">
        <f t="shared" si="39"/>
        <v>1.5</v>
      </c>
      <c r="J311" s="3">
        <v>5</v>
      </c>
      <c r="L311" s="3"/>
    </row>
    <row r="312" spans="1:17" hidden="1">
      <c r="A312" s="3">
        <v>343</v>
      </c>
      <c r="B312" s="3">
        <v>270</v>
      </c>
      <c r="C312" s="3">
        <v>2010</v>
      </c>
      <c r="D312" s="3" t="s">
        <v>17</v>
      </c>
      <c r="F312" s="3" t="s">
        <v>52</v>
      </c>
      <c r="G312" s="3">
        <v>1</v>
      </c>
      <c r="H312" s="3">
        <v>27</v>
      </c>
      <c r="I312" s="45">
        <f t="shared" si="39"/>
        <v>27</v>
      </c>
      <c r="J312" s="3">
        <v>2</v>
      </c>
      <c r="L312" s="3"/>
    </row>
    <row r="313" spans="1:17" hidden="1">
      <c r="A313" s="3">
        <v>345</v>
      </c>
      <c r="B313" s="3">
        <v>271</v>
      </c>
      <c r="C313" s="3">
        <v>2010</v>
      </c>
      <c r="D313" s="3" t="s">
        <v>17</v>
      </c>
      <c r="F313" s="3" t="s">
        <v>69</v>
      </c>
      <c r="G313" s="3">
        <v>1</v>
      </c>
      <c r="H313" s="3">
        <v>15</v>
      </c>
      <c r="I313" s="45">
        <f t="shared" si="39"/>
        <v>15</v>
      </c>
      <c r="J313" s="3">
        <v>3</v>
      </c>
      <c r="L313" s="3"/>
      <c r="N313" s="3">
        <v>1</v>
      </c>
      <c r="Q313" s="3" t="s">
        <v>285</v>
      </c>
    </row>
    <row r="314" spans="1:17" hidden="1">
      <c r="A314" s="3">
        <v>352</v>
      </c>
      <c r="B314" s="3">
        <v>272</v>
      </c>
      <c r="C314" s="3">
        <v>2010</v>
      </c>
      <c r="D314" s="3" t="s">
        <v>46</v>
      </c>
      <c r="F314" s="3" t="s">
        <v>20</v>
      </c>
      <c r="G314" s="3">
        <v>1</v>
      </c>
      <c r="H314" s="3">
        <v>17</v>
      </c>
      <c r="I314" s="45">
        <f t="shared" si="39"/>
        <v>17</v>
      </c>
      <c r="J314" s="3">
        <v>3</v>
      </c>
      <c r="L314" s="3"/>
    </row>
    <row r="315" spans="1:17" hidden="1">
      <c r="A315" s="3">
        <v>347</v>
      </c>
      <c r="B315" s="3">
        <v>273</v>
      </c>
      <c r="C315" s="3">
        <v>2010</v>
      </c>
      <c r="D315" s="3" t="s">
        <v>32</v>
      </c>
      <c r="F315" s="3" t="s">
        <v>149</v>
      </c>
      <c r="G315" s="3">
        <v>2</v>
      </c>
      <c r="H315" s="3">
        <v>43</v>
      </c>
      <c r="I315" s="45">
        <f t="shared" si="39"/>
        <v>21.5</v>
      </c>
      <c r="J315" s="3">
        <v>3</v>
      </c>
      <c r="K315" s="3">
        <v>1</v>
      </c>
      <c r="L315" s="3"/>
    </row>
    <row r="316" spans="1:17">
      <c r="A316" s="3">
        <v>349</v>
      </c>
      <c r="B316" s="3">
        <v>274</v>
      </c>
      <c r="C316" s="3">
        <v>2010</v>
      </c>
      <c r="D316" s="3" t="s">
        <v>32</v>
      </c>
      <c r="E316" s="3" t="s">
        <v>596</v>
      </c>
      <c r="F316" s="3" t="s">
        <v>288</v>
      </c>
      <c r="G316" s="3">
        <v>9</v>
      </c>
      <c r="H316" s="3">
        <v>121</v>
      </c>
      <c r="I316" s="45">
        <f t="shared" si="39"/>
        <v>13.444444444444445</v>
      </c>
      <c r="J316" s="3">
        <v>3</v>
      </c>
      <c r="K316" s="3">
        <v>2</v>
      </c>
      <c r="L316" s="3"/>
      <c r="M316" s="10">
        <v>1</v>
      </c>
    </row>
    <row r="317" spans="1:17">
      <c r="A317" s="3">
        <v>344</v>
      </c>
      <c r="B317" s="3">
        <v>275</v>
      </c>
      <c r="C317" s="3">
        <v>2010</v>
      </c>
      <c r="D317" s="3" t="s">
        <v>32</v>
      </c>
      <c r="E317" s="3" t="s">
        <v>596</v>
      </c>
      <c r="F317" s="3" t="s">
        <v>85</v>
      </c>
      <c r="G317" s="3">
        <v>2</v>
      </c>
      <c r="H317" s="3">
        <v>75</v>
      </c>
      <c r="I317" s="45">
        <f t="shared" si="39"/>
        <v>37.5</v>
      </c>
      <c r="J317" s="3">
        <v>5</v>
      </c>
      <c r="K317" s="3">
        <v>1</v>
      </c>
      <c r="L317" s="3"/>
      <c r="M317" s="10">
        <v>1</v>
      </c>
      <c r="N317" s="3">
        <v>1</v>
      </c>
      <c r="Q317" s="3" t="s">
        <v>270</v>
      </c>
    </row>
    <row r="318" spans="1:17" hidden="1">
      <c r="A318" s="3">
        <v>346</v>
      </c>
      <c r="B318" s="3">
        <v>276</v>
      </c>
      <c r="C318" s="3">
        <v>2010</v>
      </c>
      <c r="D318" s="3" t="s">
        <v>32</v>
      </c>
      <c r="F318" s="3" t="s">
        <v>113</v>
      </c>
      <c r="G318" s="3">
        <v>1</v>
      </c>
      <c r="H318" s="3">
        <v>46</v>
      </c>
      <c r="I318" s="45">
        <f t="shared" si="39"/>
        <v>46</v>
      </c>
      <c r="J318" s="3">
        <v>3</v>
      </c>
      <c r="L318" s="3"/>
      <c r="N318" s="3">
        <v>1</v>
      </c>
      <c r="Q318" s="3" t="s">
        <v>286</v>
      </c>
    </row>
    <row r="319" spans="1:17" hidden="1">
      <c r="A319" s="3">
        <v>340</v>
      </c>
      <c r="B319" s="3">
        <v>277</v>
      </c>
      <c r="C319" s="3">
        <v>2010</v>
      </c>
      <c r="D319" s="3" t="s">
        <v>40</v>
      </c>
      <c r="F319" s="3" t="s">
        <v>293</v>
      </c>
      <c r="G319" s="3">
        <v>3</v>
      </c>
      <c r="H319" s="3">
        <v>15</v>
      </c>
      <c r="I319" s="45">
        <f t="shared" si="39"/>
        <v>5</v>
      </c>
      <c r="J319" s="3">
        <v>3</v>
      </c>
      <c r="L319" s="3"/>
      <c r="N319" s="3" t="s">
        <v>281</v>
      </c>
    </row>
    <row r="320" spans="1:17" hidden="1">
      <c r="A320" s="3">
        <v>341</v>
      </c>
      <c r="B320" s="3">
        <v>278</v>
      </c>
      <c r="C320" s="3">
        <v>2010</v>
      </c>
      <c r="D320" s="3" t="s">
        <v>34</v>
      </c>
      <c r="F320" s="3" t="s">
        <v>283</v>
      </c>
      <c r="G320" s="3">
        <v>5</v>
      </c>
      <c r="H320" s="3">
        <v>22</v>
      </c>
      <c r="I320" s="45">
        <f t="shared" si="39"/>
        <v>4.4000000000000004</v>
      </c>
      <c r="J320" s="3">
        <v>4</v>
      </c>
      <c r="L320" s="3"/>
      <c r="Q320" s="3" t="s">
        <v>284</v>
      </c>
    </row>
    <row r="321" spans="1:17" hidden="1">
      <c r="A321" s="3">
        <v>351</v>
      </c>
      <c r="B321" s="3">
        <v>279</v>
      </c>
      <c r="C321" s="3">
        <v>2010</v>
      </c>
      <c r="D321" s="3" t="s">
        <v>34</v>
      </c>
      <c r="F321" s="3" t="s">
        <v>59</v>
      </c>
      <c r="G321" s="3">
        <v>2</v>
      </c>
      <c r="H321" s="3">
        <v>12</v>
      </c>
      <c r="I321" s="45">
        <f t="shared" si="39"/>
        <v>6</v>
      </c>
      <c r="J321" s="3" t="s">
        <v>291</v>
      </c>
      <c r="L321" s="3"/>
      <c r="Q321" s="3" t="s">
        <v>290</v>
      </c>
    </row>
    <row r="322" spans="1:17" hidden="1">
      <c r="A322" s="3">
        <v>348</v>
      </c>
      <c r="B322" s="3">
        <v>280</v>
      </c>
      <c r="C322" s="3">
        <v>2010</v>
      </c>
      <c r="D322" s="3" t="s">
        <v>29</v>
      </c>
      <c r="F322" s="3" t="s">
        <v>52</v>
      </c>
      <c r="G322" s="3">
        <v>1</v>
      </c>
      <c r="H322" s="3">
        <v>31</v>
      </c>
      <c r="I322" s="45">
        <f t="shared" si="39"/>
        <v>31</v>
      </c>
      <c r="J322" s="3">
        <v>4</v>
      </c>
      <c r="K322" s="3">
        <v>1</v>
      </c>
      <c r="L322" s="3"/>
      <c r="Q322" s="3" t="s">
        <v>287</v>
      </c>
    </row>
    <row r="323" spans="1:17" hidden="1">
      <c r="A323" s="3">
        <v>350</v>
      </c>
      <c r="B323" s="3">
        <v>281</v>
      </c>
      <c r="C323" s="3">
        <v>2010</v>
      </c>
      <c r="D323" s="3" t="s">
        <v>29</v>
      </c>
      <c r="F323" s="3" t="s">
        <v>289</v>
      </c>
      <c r="G323" s="3">
        <v>1</v>
      </c>
      <c r="H323" s="3">
        <v>6</v>
      </c>
      <c r="I323" s="45">
        <f t="shared" ref="I323:I386" si="46">H323/G323</f>
        <v>6</v>
      </c>
      <c r="J323" s="3">
        <v>5</v>
      </c>
      <c r="L323" s="3"/>
      <c r="Q323" s="3" t="s">
        <v>70</v>
      </c>
    </row>
    <row r="324" spans="1:17" hidden="1">
      <c r="A324" s="3">
        <v>353</v>
      </c>
      <c r="B324" s="3">
        <v>282</v>
      </c>
      <c r="C324" s="3">
        <v>2010</v>
      </c>
      <c r="D324" s="3" t="s">
        <v>226</v>
      </c>
      <c r="E324" s="3" t="s">
        <v>596</v>
      </c>
      <c r="F324" s="3" t="s">
        <v>226</v>
      </c>
      <c r="G324" s="3">
        <v>22</v>
      </c>
      <c r="H324" s="3">
        <v>45</v>
      </c>
      <c r="I324" s="45">
        <f t="shared" si="46"/>
        <v>2.0454545454545454</v>
      </c>
      <c r="J324" s="3">
        <v>3</v>
      </c>
      <c r="K324" s="3">
        <v>1</v>
      </c>
      <c r="L324" s="10">
        <v>3</v>
      </c>
    </row>
    <row r="325" spans="1:17" hidden="1">
      <c r="C325" s="8" t="s">
        <v>418</v>
      </c>
      <c r="G325" s="3">
        <f>SUBTOTAL(9,G311:G324)</f>
        <v>11</v>
      </c>
      <c r="H325" s="3">
        <f>SUBTOTAL(9,H311:H324)</f>
        <v>196</v>
      </c>
      <c r="I325" s="45">
        <f t="shared" si="46"/>
        <v>17.818181818181817</v>
      </c>
      <c r="J325" s="45">
        <f>SUM(J311:J324)/COUNT(J311:J324)</f>
        <v>3.5384615384615383</v>
      </c>
      <c r="K325" s="3">
        <f t="shared" ref="K325:P325" si="47">SUBTOTAL(9,K311:K324)</f>
        <v>3</v>
      </c>
      <c r="L325" s="3">
        <f t="shared" si="47"/>
        <v>0</v>
      </c>
      <c r="M325" s="3">
        <f t="shared" si="47"/>
        <v>2</v>
      </c>
      <c r="N325" s="3">
        <f t="shared" si="47"/>
        <v>1</v>
      </c>
      <c r="O325" s="3">
        <f t="shared" si="47"/>
        <v>0</v>
      </c>
      <c r="P325" s="3">
        <f t="shared" si="47"/>
        <v>0</v>
      </c>
    </row>
    <row r="326" spans="1:17" hidden="1">
      <c r="A326" s="3">
        <v>396</v>
      </c>
      <c r="B326" s="3">
        <v>283</v>
      </c>
      <c r="C326" s="3">
        <v>2011</v>
      </c>
      <c r="D326" s="3" t="s">
        <v>17</v>
      </c>
      <c r="F326" s="3" t="s">
        <v>223</v>
      </c>
      <c r="G326" s="3">
        <v>2</v>
      </c>
      <c r="H326" s="3">
        <v>13</v>
      </c>
      <c r="I326" s="45">
        <f t="shared" si="46"/>
        <v>6.5</v>
      </c>
      <c r="J326" s="3">
        <v>3</v>
      </c>
      <c r="L326" s="3"/>
    </row>
    <row r="327" spans="1:17" hidden="1">
      <c r="A327" s="3">
        <v>387</v>
      </c>
      <c r="B327" s="3">
        <v>284</v>
      </c>
      <c r="C327" s="3">
        <v>2011</v>
      </c>
      <c r="D327" s="3" t="s">
        <v>32</v>
      </c>
      <c r="F327" s="3" t="s">
        <v>113</v>
      </c>
      <c r="G327" s="3">
        <v>3</v>
      </c>
      <c r="H327" s="3">
        <v>45</v>
      </c>
      <c r="I327" s="45">
        <f t="shared" si="46"/>
        <v>15</v>
      </c>
      <c r="J327" s="3">
        <v>3</v>
      </c>
      <c r="L327" s="3"/>
      <c r="N327" s="3">
        <v>3</v>
      </c>
    </row>
    <row r="328" spans="1:17" hidden="1">
      <c r="A328" s="3">
        <v>393</v>
      </c>
      <c r="B328" s="3">
        <v>285</v>
      </c>
      <c r="C328" s="3">
        <v>2011</v>
      </c>
      <c r="D328" s="3" t="s">
        <v>40</v>
      </c>
      <c r="F328" s="3" t="s">
        <v>244</v>
      </c>
      <c r="G328" s="3">
        <v>4</v>
      </c>
      <c r="H328" s="3">
        <v>10</v>
      </c>
      <c r="I328" s="45">
        <f t="shared" si="46"/>
        <v>2.5</v>
      </c>
      <c r="J328" s="3">
        <v>4</v>
      </c>
      <c r="L328" s="3"/>
      <c r="N328" s="3">
        <v>4</v>
      </c>
      <c r="O328" s="3">
        <v>1</v>
      </c>
    </row>
    <row r="329" spans="1:17" hidden="1">
      <c r="A329" s="3">
        <v>391</v>
      </c>
      <c r="B329" s="3">
        <v>286</v>
      </c>
      <c r="C329" s="3">
        <v>2011</v>
      </c>
      <c r="D329" s="3" t="s">
        <v>34</v>
      </c>
      <c r="F329" s="3" t="s">
        <v>255</v>
      </c>
      <c r="G329" s="3">
        <v>1</v>
      </c>
      <c r="H329" s="3">
        <v>2</v>
      </c>
      <c r="I329" s="45">
        <f t="shared" si="46"/>
        <v>2</v>
      </c>
      <c r="J329" s="3">
        <v>5</v>
      </c>
      <c r="L329" s="3"/>
      <c r="Q329" s="3" t="s">
        <v>310</v>
      </c>
    </row>
    <row r="330" spans="1:17" hidden="1">
      <c r="A330" s="3">
        <v>397</v>
      </c>
      <c r="B330" s="3">
        <v>287</v>
      </c>
      <c r="C330" s="3">
        <v>2011</v>
      </c>
      <c r="D330" s="3" t="s">
        <v>34</v>
      </c>
      <c r="F330" s="3" t="s">
        <v>77</v>
      </c>
      <c r="G330" s="3">
        <v>1</v>
      </c>
      <c r="H330" s="3">
        <v>5</v>
      </c>
      <c r="I330" s="45">
        <f t="shared" si="46"/>
        <v>5</v>
      </c>
      <c r="J330" s="3">
        <v>3</v>
      </c>
      <c r="L330" s="3"/>
      <c r="M330" s="3">
        <v>1</v>
      </c>
      <c r="N330" s="3">
        <v>1</v>
      </c>
      <c r="Q330" s="3" t="s">
        <v>314</v>
      </c>
    </row>
    <row r="331" spans="1:17" hidden="1">
      <c r="A331" s="3">
        <v>388</v>
      </c>
      <c r="B331" s="3">
        <v>288</v>
      </c>
      <c r="C331" s="3">
        <v>2011</v>
      </c>
      <c r="D331" s="3" t="s">
        <v>34</v>
      </c>
      <c r="F331" s="3" t="s">
        <v>20</v>
      </c>
      <c r="G331" s="3">
        <v>6</v>
      </c>
      <c r="H331" s="3">
        <v>18</v>
      </c>
      <c r="I331" s="45">
        <f t="shared" si="46"/>
        <v>3</v>
      </c>
      <c r="J331" s="3">
        <v>3</v>
      </c>
      <c r="L331" s="3"/>
      <c r="Q331" s="3" t="s">
        <v>309</v>
      </c>
    </row>
    <row r="332" spans="1:17" hidden="1">
      <c r="A332" s="3">
        <v>389</v>
      </c>
      <c r="B332" s="3">
        <v>289</v>
      </c>
      <c r="C332" s="3">
        <v>2011</v>
      </c>
      <c r="D332" s="3" t="s">
        <v>34</v>
      </c>
      <c r="F332" s="3" t="s">
        <v>78</v>
      </c>
      <c r="G332" s="3">
        <v>1</v>
      </c>
      <c r="H332" s="3">
        <v>5</v>
      </c>
      <c r="I332" s="45">
        <f t="shared" si="46"/>
        <v>5</v>
      </c>
      <c r="J332" s="3">
        <v>3</v>
      </c>
      <c r="L332" s="3"/>
      <c r="N332" s="3">
        <v>1</v>
      </c>
    </row>
    <row r="333" spans="1:17" hidden="1">
      <c r="A333" s="3">
        <v>395</v>
      </c>
      <c r="B333" s="3">
        <v>290</v>
      </c>
      <c r="C333" s="3">
        <v>2011</v>
      </c>
      <c r="D333" s="3" t="s">
        <v>29</v>
      </c>
      <c r="F333" s="3" t="s">
        <v>69</v>
      </c>
      <c r="G333" s="3">
        <v>1</v>
      </c>
      <c r="H333" s="3">
        <v>14</v>
      </c>
      <c r="I333" s="45">
        <f t="shared" si="46"/>
        <v>14</v>
      </c>
      <c r="J333" s="3">
        <v>5</v>
      </c>
      <c r="L333" s="3"/>
      <c r="N333" s="3">
        <v>1</v>
      </c>
      <c r="Q333" s="3" t="s">
        <v>313</v>
      </c>
    </row>
    <row r="334" spans="1:17" hidden="1">
      <c r="A334" s="3">
        <v>390</v>
      </c>
      <c r="B334" s="3">
        <v>291</v>
      </c>
      <c r="C334" s="3">
        <v>2011</v>
      </c>
      <c r="D334" s="3" t="s">
        <v>29</v>
      </c>
      <c r="F334" s="3" t="s">
        <v>246</v>
      </c>
      <c r="G334" s="3">
        <v>1</v>
      </c>
      <c r="H334" s="3">
        <v>3</v>
      </c>
      <c r="I334" s="45">
        <f t="shared" si="46"/>
        <v>3</v>
      </c>
      <c r="J334" s="3">
        <v>4</v>
      </c>
      <c r="L334" s="3"/>
      <c r="N334" s="3">
        <v>1</v>
      </c>
      <c r="Q334" s="3" t="s">
        <v>311</v>
      </c>
    </row>
    <row r="335" spans="1:17" hidden="1">
      <c r="A335" s="3">
        <v>394</v>
      </c>
      <c r="B335" s="3">
        <v>292</v>
      </c>
      <c r="C335" s="3">
        <v>2011</v>
      </c>
      <c r="D335" s="3" t="s">
        <v>29</v>
      </c>
      <c r="F335" s="3" t="s">
        <v>86</v>
      </c>
      <c r="G335" s="3">
        <v>1</v>
      </c>
      <c r="H335" s="3">
        <v>10</v>
      </c>
      <c r="I335" s="45">
        <f t="shared" si="46"/>
        <v>10</v>
      </c>
      <c r="J335" s="3">
        <v>4</v>
      </c>
      <c r="L335" s="3"/>
      <c r="N335" s="3">
        <v>1</v>
      </c>
      <c r="Q335" s="3" t="s">
        <v>312</v>
      </c>
    </row>
    <row r="336" spans="1:17" hidden="1">
      <c r="A336" s="3">
        <v>392</v>
      </c>
      <c r="B336" s="3">
        <v>293</v>
      </c>
      <c r="C336" s="3">
        <v>2011</v>
      </c>
      <c r="D336" s="3" t="s">
        <v>226</v>
      </c>
      <c r="F336" s="3" t="s">
        <v>226</v>
      </c>
      <c r="G336" s="3">
        <v>47</v>
      </c>
      <c r="H336" s="3">
        <v>85</v>
      </c>
      <c r="I336" s="45">
        <f t="shared" si="46"/>
        <v>1.8085106382978724</v>
      </c>
      <c r="J336" s="3">
        <v>2</v>
      </c>
      <c r="L336" s="3"/>
      <c r="N336" s="3">
        <v>47</v>
      </c>
    </row>
    <row r="337" spans="1:17" hidden="1">
      <c r="C337" s="8" t="s">
        <v>419</v>
      </c>
      <c r="G337" s="3">
        <f>SUBTOTAL(9,G326:G336)</f>
        <v>0</v>
      </c>
      <c r="H337" s="3">
        <f>SUBTOTAL(9,H326:H336)</f>
        <v>0</v>
      </c>
      <c r="I337" s="45" t="e">
        <f t="shared" si="46"/>
        <v>#DIV/0!</v>
      </c>
      <c r="J337" s="45">
        <f>SUM(J326:J336)/COUNT(J326:J336)</f>
        <v>3.5454545454545454</v>
      </c>
      <c r="K337" s="3">
        <f t="shared" ref="K337:P337" si="48">SUBTOTAL(9,K326:K336)</f>
        <v>0</v>
      </c>
      <c r="L337" s="3">
        <f t="shared" si="48"/>
        <v>0</v>
      </c>
      <c r="M337" s="3">
        <f t="shared" si="48"/>
        <v>0</v>
      </c>
      <c r="N337" s="3">
        <f t="shared" si="48"/>
        <v>0</v>
      </c>
      <c r="O337" s="3">
        <f t="shared" si="48"/>
        <v>0</v>
      </c>
      <c r="P337" s="3">
        <f t="shared" si="48"/>
        <v>0</v>
      </c>
    </row>
    <row r="338" spans="1:17" hidden="1">
      <c r="A338" s="3">
        <v>35</v>
      </c>
      <c r="B338" s="3">
        <v>294</v>
      </c>
      <c r="C338" s="4">
        <v>2012</v>
      </c>
      <c r="D338" s="3" t="s">
        <v>29</v>
      </c>
      <c r="F338" s="3" t="s">
        <v>91</v>
      </c>
      <c r="G338" s="3">
        <v>1</v>
      </c>
      <c r="H338" s="3">
        <v>3</v>
      </c>
      <c r="I338" s="45">
        <f t="shared" si="46"/>
        <v>3</v>
      </c>
      <c r="J338" s="3">
        <v>2</v>
      </c>
      <c r="L338" s="3"/>
      <c r="Q338" s="3" t="s">
        <v>61</v>
      </c>
    </row>
    <row r="339" spans="1:17" hidden="1">
      <c r="A339" s="3">
        <v>32</v>
      </c>
      <c r="B339" s="3">
        <v>295</v>
      </c>
      <c r="C339" s="4">
        <v>2012</v>
      </c>
      <c r="D339" s="3" t="s">
        <v>29</v>
      </c>
      <c r="F339" s="3" t="s">
        <v>58</v>
      </c>
      <c r="G339" s="3">
        <v>1</v>
      </c>
      <c r="H339" s="3">
        <v>4</v>
      </c>
      <c r="I339" s="45">
        <f t="shared" si="46"/>
        <v>4</v>
      </c>
      <c r="J339" s="3">
        <v>5</v>
      </c>
      <c r="K339" s="3">
        <v>1</v>
      </c>
      <c r="L339" s="3"/>
      <c r="N339" s="3">
        <v>1</v>
      </c>
      <c r="O339" s="3">
        <v>1</v>
      </c>
    </row>
    <row r="340" spans="1:17" hidden="1">
      <c r="A340" s="3">
        <v>34</v>
      </c>
      <c r="B340" s="3">
        <v>296</v>
      </c>
      <c r="C340" s="4">
        <v>2012</v>
      </c>
      <c r="D340" s="3" t="s">
        <v>29</v>
      </c>
      <c r="F340" s="3" t="s">
        <v>59</v>
      </c>
      <c r="G340" s="3">
        <v>3</v>
      </c>
      <c r="H340" s="3">
        <v>7</v>
      </c>
      <c r="I340" s="45">
        <f t="shared" si="46"/>
        <v>2.3333333333333335</v>
      </c>
      <c r="J340" s="3">
        <v>5</v>
      </c>
      <c r="K340" s="3">
        <v>4</v>
      </c>
      <c r="L340" s="3"/>
      <c r="Q340" s="3" t="s">
        <v>60</v>
      </c>
    </row>
    <row r="341" spans="1:17" hidden="1">
      <c r="A341" s="3">
        <v>33</v>
      </c>
      <c r="B341" s="3">
        <v>297</v>
      </c>
      <c r="C341" s="4">
        <v>2012</v>
      </c>
      <c r="D341" s="3" t="s">
        <v>226</v>
      </c>
      <c r="F341" s="3" t="s">
        <v>226</v>
      </c>
      <c r="G341" s="3">
        <v>6</v>
      </c>
      <c r="H341" s="3">
        <v>14</v>
      </c>
      <c r="I341" s="45">
        <f t="shared" si="46"/>
        <v>2.3333333333333335</v>
      </c>
      <c r="J341" s="3">
        <v>5</v>
      </c>
      <c r="K341" s="3">
        <v>4</v>
      </c>
      <c r="L341" s="3"/>
    </row>
    <row r="342" spans="1:17" hidden="1">
      <c r="C342" s="9" t="s">
        <v>420</v>
      </c>
      <c r="G342" s="3">
        <f>SUBTOTAL(9,G338:G341)</f>
        <v>0</v>
      </c>
      <c r="H342" s="3">
        <f>SUBTOTAL(9,H338:H341)</f>
        <v>0</v>
      </c>
      <c r="I342" s="45" t="e">
        <f t="shared" si="46"/>
        <v>#DIV/0!</v>
      </c>
      <c r="J342" s="45">
        <f>SUM(J338:J341)/COUNT(J338:J341)</f>
        <v>4.25</v>
      </c>
      <c r="K342" s="3">
        <f t="shared" ref="K342:P342" si="49">SUBTOTAL(9,K338:K341)</f>
        <v>0</v>
      </c>
      <c r="L342" s="3">
        <f t="shared" si="49"/>
        <v>0</v>
      </c>
      <c r="M342" s="3">
        <f t="shared" si="49"/>
        <v>0</v>
      </c>
      <c r="N342" s="3">
        <f t="shared" si="49"/>
        <v>0</v>
      </c>
      <c r="O342" s="3">
        <f t="shared" si="49"/>
        <v>0</v>
      </c>
      <c r="P342" s="3">
        <f t="shared" si="49"/>
        <v>0</v>
      </c>
    </row>
    <row r="343" spans="1:17" hidden="1">
      <c r="A343" s="3">
        <v>36</v>
      </c>
      <c r="B343" s="3">
        <v>298</v>
      </c>
      <c r="C343" s="4">
        <v>2013</v>
      </c>
      <c r="D343" s="3" t="s">
        <v>226</v>
      </c>
      <c r="F343" s="3" t="s">
        <v>42</v>
      </c>
      <c r="G343" s="3">
        <v>15</v>
      </c>
      <c r="H343" s="3">
        <v>45</v>
      </c>
      <c r="I343" s="45">
        <f t="shared" si="46"/>
        <v>3</v>
      </c>
      <c r="J343" s="3">
        <v>4</v>
      </c>
      <c r="K343" s="3">
        <v>1</v>
      </c>
      <c r="L343" s="3"/>
      <c r="O343" s="3">
        <v>3</v>
      </c>
      <c r="Q343" s="3" t="s">
        <v>51</v>
      </c>
    </row>
    <row r="344" spans="1:17" hidden="1">
      <c r="C344" s="9" t="s">
        <v>421</v>
      </c>
      <c r="G344" s="3">
        <f>SUBTOTAL(9,G343:G343)</f>
        <v>0</v>
      </c>
      <c r="H344" s="3">
        <f>SUBTOTAL(9,H343:H343)</f>
        <v>0</v>
      </c>
      <c r="I344" s="45" t="e">
        <f t="shared" si="46"/>
        <v>#DIV/0!</v>
      </c>
      <c r="J344" s="3">
        <v>4</v>
      </c>
      <c r="K344" s="3">
        <f t="shared" ref="K344:P344" si="50">SUBTOTAL(9,K343:K343)</f>
        <v>0</v>
      </c>
      <c r="L344" s="3">
        <f t="shared" si="50"/>
        <v>0</v>
      </c>
      <c r="M344" s="3">
        <f t="shared" si="50"/>
        <v>0</v>
      </c>
      <c r="N344" s="3">
        <f t="shared" si="50"/>
        <v>0</v>
      </c>
      <c r="O344" s="3">
        <f t="shared" si="50"/>
        <v>0</v>
      </c>
      <c r="P344" s="3">
        <f t="shared" si="50"/>
        <v>0</v>
      </c>
    </row>
    <row r="345" spans="1:17" hidden="1">
      <c r="A345" s="3">
        <v>168</v>
      </c>
      <c r="B345" s="3">
        <v>299</v>
      </c>
      <c r="C345" s="3">
        <v>2014</v>
      </c>
      <c r="D345" s="3" t="s">
        <v>34</v>
      </c>
      <c r="F345" s="3" t="s">
        <v>20</v>
      </c>
      <c r="G345" s="3">
        <v>1</v>
      </c>
      <c r="H345" s="3">
        <v>2</v>
      </c>
      <c r="I345" s="45">
        <f t="shared" si="46"/>
        <v>2</v>
      </c>
      <c r="J345" s="3">
        <v>4</v>
      </c>
      <c r="L345" s="3"/>
      <c r="Q345" s="3" t="s">
        <v>106</v>
      </c>
    </row>
    <row r="346" spans="1:17" hidden="1">
      <c r="A346" s="3">
        <v>169</v>
      </c>
      <c r="B346" s="3">
        <v>300</v>
      </c>
      <c r="C346" s="3">
        <v>2014</v>
      </c>
      <c r="D346" s="3" t="s">
        <v>226</v>
      </c>
      <c r="E346" s="3" t="s">
        <v>679</v>
      </c>
      <c r="F346" s="3" t="s">
        <v>104</v>
      </c>
      <c r="G346" s="3">
        <v>18</v>
      </c>
      <c r="H346" s="3">
        <v>46</v>
      </c>
      <c r="I346" s="45">
        <f t="shared" si="46"/>
        <v>2.5555555555555554</v>
      </c>
      <c r="J346" s="3">
        <v>3.5</v>
      </c>
      <c r="K346" s="3">
        <v>1</v>
      </c>
      <c r="L346" s="10">
        <v>1</v>
      </c>
    </row>
    <row r="347" spans="1:17" hidden="1">
      <c r="C347" s="8" t="s">
        <v>422</v>
      </c>
      <c r="G347" s="3">
        <f>SUBTOTAL(9,G345:G346)</f>
        <v>0</v>
      </c>
      <c r="H347" s="3">
        <f>SUBTOTAL(9,H345:H346)</f>
        <v>0</v>
      </c>
      <c r="I347" s="45" t="e">
        <f t="shared" si="46"/>
        <v>#DIV/0!</v>
      </c>
      <c r="J347" s="45">
        <f>SUM(J345:J346)/COUNT(J345:J346)</f>
        <v>3.75</v>
      </c>
      <c r="K347" s="3">
        <f t="shared" ref="K347:P347" si="51">SUBTOTAL(9,K345:K346)</f>
        <v>0</v>
      </c>
      <c r="L347" s="3">
        <f t="shared" si="51"/>
        <v>0</v>
      </c>
      <c r="M347" s="3">
        <f t="shared" si="51"/>
        <v>0</v>
      </c>
      <c r="N347" s="3">
        <f t="shared" si="51"/>
        <v>0</v>
      </c>
      <c r="O347" s="3">
        <f t="shared" si="51"/>
        <v>0</v>
      </c>
      <c r="P347" s="3">
        <f t="shared" si="51"/>
        <v>0</v>
      </c>
    </row>
    <row r="348" spans="1:17" hidden="1">
      <c r="A348" s="3">
        <v>126</v>
      </c>
      <c r="B348" s="3">
        <v>301</v>
      </c>
      <c r="C348" s="3">
        <v>2015</v>
      </c>
      <c r="D348" s="3" t="s">
        <v>142</v>
      </c>
      <c r="F348" s="3" t="s">
        <v>143</v>
      </c>
      <c r="G348" s="3">
        <v>1</v>
      </c>
      <c r="H348" s="3">
        <v>112</v>
      </c>
      <c r="I348" s="45">
        <f t="shared" si="46"/>
        <v>112</v>
      </c>
      <c r="J348" s="3">
        <v>5</v>
      </c>
      <c r="L348" s="3"/>
      <c r="Q348" s="3" t="s">
        <v>144</v>
      </c>
    </row>
    <row r="349" spans="1:17" hidden="1">
      <c r="A349" s="3">
        <v>127</v>
      </c>
      <c r="B349" s="3">
        <v>302</v>
      </c>
      <c r="C349" s="3">
        <v>2015</v>
      </c>
      <c r="D349" s="3" t="s">
        <v>46</v>
      </c>
      <c r="F349" s="3" t="s">
        <v>20</v>
      </c>
      <c r="G349" s="3">
        <v>1</v>
      </c>
      <c r="H349" s="3">
        <v>10</v>
      </c>
      <c r="I349" s="45">
        <f t="shared" si="46"/>
        <v>10</v>
      </c>
      <c r="J349" s="3">
        <v>5</v>
      </c>
      <c r="L349" s="3"/>
      <c r="N349" s="3">
        <v>1</v>
      </c>
    </row>
    <row r="350" spans="1:17" hidden="1">
      <c r="A350" s="3">
        <v>128</v>
      </c>
      <c r="B350" s="3">
        <v>303</v>
      </c>
      <c r="C350" s="3">
        <v>2015</v>
      </c>
      <c r="D350" s="3" t="s">
        <v>29</v>
      </c>
      <c r="F350" s="3" t="s">
        <v>138</v>
      </c>
      <c r="G350" s="3">
        <v>1</v>
      </c>
      <c r="H350" s="3">
        <v>7</v>
      </c>
      <c r="I350" s="45">
        <f t="shared" si="46"/>
        <v>7</v>
      </c>
      <c r="J350" s="3">
        <v>5</v>
      </c>
      <c r="L350" s="3"/>
      <c r="Q350" s="3" t="s">
        <v>145</v>
      </c>
    </row>
    <row r="351" spans="1:17" hidden="1">
      <c r="A351" s="3">
        <v>125</v>
      </c>
      <c r="B351" s="3">
        <v>304</v>
      </c>
      <c r="C351" s="3">
        <v>2015</v>
      </c>
      <c r="D351" s="3" t="s">
        <v>29</v>
      </c>
      <c r="F351" s="3" t="s">
        <v>69</v>
      </c>
      <c r="G351" s="3">
        <v>1</v>
      </c>
      <c r="H351" s="3">
        <v>8</v>
      </c>
      <c r="I351" s="45">
        <f t="shared" si="46"/>
        <v>8</v>
      </c>
      <c r="J351" s="3">
        <v>5</v>
      </c>
      <c r="L351" s="3">
        <v>1</v>
      </c>
    </row>
    <row r="352" spans="1:17" hidden="1">
      <c r="A352" s="3">
        <v>124</v>
      </c>
      <c r="B352" s="3">
        <v>305</v>
      </c>
      <c r="C352" s="3">
        <v>2015</v>
      </c>
      <c r="D352" s="3" t="s">
        <v>29</v>
      </c>
      <c r="F352" s="3" t="s">
        <v>139</v>
      </c>
      <c r="G352" s="3">
        <v>1</v>
      </c>
      <c r="H352" s="3">
        <v>2</v>
      </c>
      <c r="I352" s="45">
        <f t="shared" si="46"/>
        <v>2</v>
      </c>
      <c r="J352" s="3">
        <v>5</v>
      </c>
      <c r="L352" s="3"/>
      <c r="Q352" s="3" t="s">
        <v>140</v>
      </c>
    </row>
    <row r="353" spans="1:17" hidden="1">
      <c r="A353" s="3">
        <v>123</v>
      </c>
      <c r="B353" s="3">
        <v>306</v>
      </c>
      <c r="C353" s="3">
        <v>2015</v>
      </c>
      <c r="D353" s="3" t="s">
        <v>37</v>
      </c>
      <c r="F353" s="3" t="s">
        <v>138</v>
      </c>
      <c r="G353" s="3">
        <v>2</v>
      </c>
      <c r="H353" s="3">
        <v>2</v>
      </c>
      <c r="I353" s="45">
        <f t="shared" si="46"/>
        <v>1</v>
      </c>
      <c r="J353" s="3">
        <v>5</v>
      </c>
      <c r="L353" s="3"/>
      <c r="N353" s="3">
        <v>2</v>
      </c>
      <c r="O353" s="3">
        <v>2</v>
      </c>
      <c r="Q353" s="3" t="s">
        <v>141</v>
      </c>
    </row>
    <row r="354" spans="1:17">
      <c r="A354" s="3">
        <v>129</v>
      </c>
      <c r="B354" s="3">
        <v>307</v>
      </c>
      <c r="C354" s="3">
        <v>2015</v>
      </c>
      <c r="D354" s="3" t="s">
        <v>226</v>
      </c>
      <c r="E354" s="3" t="s">
        <v>680</v>
      </c>
      <c r="F354" s="3" t="s">
        <v>104</v>
      </c>
      <c r="G354" s="3">
        <v>70</v>
      </c>
      <c r="H354" s="3">
        <v>435</v>
      </c>
      <c r="I354" s="45">
        <f t="shared" si="46"/>
        <v>6.2142857142857144</v>
      </c>
      <c r="J354" s="3">
        <v>3.5</v>
      </c>
      <c r="K354" s="3">
        <v>12</v>
      </c>
      <c r="L354" s="10">
        <v>6</v>
      </c>
      <c r="M354" s="10">
        <v>4</v>
      </c>
      <c r="N354" s="3">
        <v>2</v>
      </c>
      <c r="O354" s="3">
        <v>5</v>
      </c>
      <c r="Q354" s="3" t="s">
        <v>146</v>
      </c>
    </row>
    <row r="355" spans="1:17" hidden="1">
      <c r="C355" s="8" t="s">
        <v>423</v>
      </c>
      <c r="G355" s="3">
        <f>SUBTOTAL(9,G348:G354)</f>
        <v>70</v>
      </c>
      <c r="H355" s="3">
        <f>SUBTOTAL(9,H348:H354)</f>
        <v>435</v>
      </c>
      <c r="I355" s="45">
        <f t="shared" si="46"/>
        <v>6.2142857142857144</v>
      </c>
      <c r="J355" s="45">
        <f>SUM(J348:J354)/COUNT(J348:J354)</f>
        <v>4.7857142857142856</v>
      </c>
      <c r="K355" s="3">
        <f t="shared" ref="K355:P355" si="52">SUBTOTAL(9,K348:K354)</f>
        <v>12</v>
      </c>
      <c r="L355" s="3">
        <f t="shared" si="52"/>
        <v>6</v>
      </c>
      <c r="M355" s="3">
        <f t="shared" si="52"/>
        <v>4</v>
      </c>
      <c r="N355" s="3">
        <f t="shared" si="52"/>
        <v>2</v>
      </c>
      <c r="O355" s="3">
        <f t="shared" si="52"/>
        <v>5</v>
      </c>
      <c r="P355" s="3">
        <f t="shared" si="52"/>
        <v>0</v>
      </c>
    </row>
    <row r="356" spans="1:17" hidden="1">
      <c r="A356" s="3">
        <v>91</v>
      </c>
      <c r="B356" s="3">
        <v>308</v>
      </c>
      <c r="C356" s="3">
        <v>2016</v>
      </c>
      <c r="D356" s="3" t="s">
        <v>226</v>
      </c>
      <c r="F356" s="3" t="s">
        <v>104</v>
      </c>
      <c r="G356" s="3">
        <v>8</v>
      </c>
      <c r="H356" s="3">
        <v>27</v>
      </c>
      <c r="I356" s="45">
        <f t="shared" si="46"/>
        <v>3.375</v>
      </c>
      <c r="J356" s="3">
        <v>4</v>
      </c>
      <c r="L356" s="3"/>
      <c r="Q356" s="3" t="s">
        <v>105</v>
      </c>
    </row>
    <row r="357" spans="1:17" hidden="1">
      <c r="C357" s="8" t="s">
        <v>424</v>
      </c>
      <c r="G357" s="3">
        <f>SUBTOTAL(9,G356:G356)</f>
        <v>0</v>
      </c>
      <c r="H357" s="3">
        <f>SUBTOTAL(9,H356:H356)</f>
        <v>0</v>
      </c>
      <c r="I357" s="45" t="e">
        <f t="shared" si="46"/>
        <v>#DIV/0!</v>
      </c>
      <c r="J357" s="3">
        <v>4</v>
      </c>
      <c r="K357" s="3">
        <f t="shared" ref="K357:P357" si="53">SUBTOTAL(9,K356:K356)</f>
        <v>0</v>
      </c>
      <c r="L357" s="3">
        <f t="shared" si="53"/>
        <v>0</v>
      </c>
      <c r="M357" s="3">
        <f t="shared" si="53"/>
        <v>0</v>
      </c>
      <c r="N357" s="3">
        <f t="shared" si="53"/>
        <v>0</v>
      </c>
      <c r="O357" s="3">
        <f t="shared" si="53"/>
        <v>0</v>
      </c>
      <c r="P357" s="3">
        <f t="shared" si="53"/>
        <v>0</v>
      </c>
    </row>
    <row r="358" spans="1:17" hidden="1">
      <c r="A358" s="3">
        <v>518</v>
      </c>
      <c r="B358" s="3">
        <v>309</v>
      </c>
      <c r="C358" s="3">
        <v>2017</v>
      </c>
      <c r="D358" s="3" t="s">
        <v>29</v>
      </c>
      <c r="F358" s="3" t="s">
        <v>113</v>
      </c>
      <c r="G358" s="3">
        <v>1</v>
      </c>
      <c r="H358" s="3">
        <v>9</v>
      </c>
      <c r="I358" s="45">
        <f t="shared" si="46"/>
        <v>9</v>
      </c>
      <c r="J358" s="3">
        <v>4</v>
      </c>
      <c r="L358" s="3"/>
      <c r="M358" s="3">
        <v>1</v>
      </c>
    </row>
    <row r="359" spans="1:17">
      <c r="A359" s="3">
        <v>519</v>
      </c>
      <c r="B359" s="3">
        <v>310</v>
      </c>
      <c r="C359" s="3">
        <v>2017</v>
      </c>
      <c r="D359" s="3" t="s">
        <v>226</v>
      </c>
      <c r="E359" s="3" t="s">
        <v>681</v>
      </c>
      <c r="F359" s="3" t="s">
        <v>226</v>
      </c>
      <c r="G359" s="3">
        <v>12</v>
      </c>
      <c r="H359" s="3">
        <v>31</v>
      </c>
      <c r="I359" s="45">
        <f t="shared" si="46"/>
        <v>2.5833333333333335</v>
      </c>
      <c r="J359" s="3">
        <v>3</v>
      </c>
      <c r="L359" s="10">
        <v>1</v>
      </c>
      <c r="M359" s="10">
        <v>2</v>
      </c>
    </row>
    <row r="360" spans="1:17" hidden="1">
      <c r="C360" s="8" t="s">
        <v>425</v>
      </c>
      <c r="G360" s="3">
        <f>SUBTOTAL(9,G358:G359)</f>
        <v>12</v>
      </c>
      <c r="H360" s="3">
        <f>SUBTOTAL(9,H358:H359)</f>
        <v>31</v>
      </c>
      <c r="I360" s="45">
        <f t="shared" si="46"/>
        <v>2.5833333333333335</v>
      </c>
      <c r="J360" s="3">
        <v>3.5</v>
      </c>
      <c r="K360" s="3">
        <f t="shared" ref="K360:P360" si="54">SUBTOTAL(9,K358:K359)</f>
        <v>0</v>
      </c>
      <c r="L360" s="3">
        <f t="shared" si="54"/>
        <v>1</v>
      </c>
      <c r="M360" s="3">
        <f t="shared" si="54"/>
        <v>2</v>
      </c>
      <c r="N360" s="3">
        <f t="shared" si="54"/>
        <v>0</v>
      </c>
      <c r="O360" s="3">
        <f t="shared" si="54"/>
        <v>0</v>
      </c>
      <c r="P360" s="3">
        <f t="shared" si="54"/>
        <v>0</v>
      </c>
    </row>
    <row r="361" spans="1:17" hidden="1">
      <c r="A361" s="3">
        <v>366</v>
      </c>
      <c r="B361" s="3">
        <v>311</v>
      </c>
      <c r="C361" s="3">
        <v>2018</v>
      </c>
      <c r="D361" s="3" t="s">
        <v>17</v>
      </c>
      <c r="F361" s="3" t="s">
        <v>223</v>
      </c>
      <c r="G361" s="3">
        <v>2</v>
      </c>
      <c r="H361" s="3">
        <v>21</v>
      </c>
      <c r="I361" s="45">
        <f t="shared" si="46"/>
        <v>10.5</v>
      </c>
      <c r="J361" s="3">
        <v>4</v>
      </c>
      <c r="L361" s="3"/>
      <c r="M361" s="3">
        <v>1</v>
      </c>
    </row>
    <row r="362" spans="1:17" hidden="1">
      <c r="A362" s="3">
        <v>372</v>
      </c>
      <c r="B362" s="3">
        <v>312</v>
      </c>
      <c r="C362" s="3">
        <v>2018</v>
      </c>
      <c r="D362" s="3" t="s">
        <v>17</v>
      </c>
      <c r="F362" s="3" t="s">
        <v>232</v>
      </c>
      <c r="G362" s="3">
        <v>1</v>
      </c>
      <c r="H362" s="3">
        <v>12</v>
      </c>
      <c r="I362" s="45">
        <f t="shared" si="46"/>
        <v>12</v>
      </c>
      <c r="J362" s="3">
        <v>3</v>
      </c>
      <c r="L362" s="3"/>
      <c r="N362" s="3">
        <v>1</v>
      </c>
    </row>
    <row r="363" spans="1:17" hidden="1">
      <c r="A363" s="3">
        <v>362</v>
      </c>
      <c r="B363" s="3">
        <v>313</v>
      </c>
      <c r="C363" s="3">
        <v>2018</v>
      </c>
      <c r="D363" s="3" t="s">
        <v>235</v>
      </c>
      <c r="F363" s="3" t="s">
        <v>79</v>
      </c>
      <c r="G363" s="3">
        <v>1</v>
      </c>
      <c r="H363" s="3">
        <v>32</v>
      </c>
      <c r="I363" s="45">
        <f t="shared" si="46"/>
        <v>32</v>
      </c>
      <c r="J363" s="3">
        <v>3</v>
      </c>
      <c r="L363" s="3"/>
    </row>
    <row r="364" spans="1:17" hidden="1">
      <c r="A364" s="3">
        <v>360</v>
      </c>
      <c r="B364" s="3">
        <v>314</v>
      </c>
      <c r="C364" s="3">
        <v>2018</v>
      </c>
      <c r="D364" s="3" t="s">
        <v>32</v>
      </c>
      <c r="F364" s="3" t="s">
        <v>296</v>
      </c>
      <c r="G364" s="3">
        <v>1</v>
      </c>
      <c r="H364" s="3">
        <v>9</v>
      </c>
      <c r="I364" s="45">
        <f t="shared" si="46"/>
        <v>9</v>
      </c>
      <c r="J364" s="3">
        <v>4</v>
      </c>
      <c r="L364" s="3"/>
      <c r="N364" s="3">
        <v>1</v>
      </c>
      <c r="Q364" s="3" t="s">
        <v>295</v>
      </c>
    </row>
    <row r="365" spans="1:17" hidden="1">
      <c r="A365" s="3">
        <v>367</v>
      </c>
      <c r="B365" s="3">
        <v>315</v>
      </c>
      <c r="C365" s="3">
        <v>2018</v>
      </c>
      <c r="D365" s="3" t="s">
        <v>32</v>
      </c>
      <c r="F365" s="3" t="s">
        <v>69</v>
      </c>
      <c r="G365" s="3">
        <v>1</v>
      </c>
      <c r="H365" s="3">
        <v>53</v>
      </c>
      <c r="I365" s="45">
        <f t="shared" si="46"/>
        <v>53</v>
      </c>
      <c r="J365" s="3">
        <v>3</v>
      </c>
      <c r="K365" s="3">
        <v>1</v>
      </c>
      <c r="L365" s="3"/>
      <c r="N365" s="3">
        <v>1</v>
      </c>
    </row>
    <row r="366" spans="1:17" hidden="1">
      <c r="A366" s="3">
        <v>361</v>
      </c>
      <c r="B366" s="3">
        <v>316</v>
      </c>
      <c r="C366" s="3">
        <v>2018</v>
      </c>
      <c r="D366" s="3" t="s">
        <v>32</v>
      </c>
      <c r="F366" s="3" t="s">
        <v>246</v>
      </c>
      <c r="G366" s="3">
        <v>1</v>
      </c>
      <c r="H366" s="3">
        <v>8</v>
      </c>
      <c r="I366" s="45">
        <f t="shared" si="46"/>
        <v>8</v>
      </c>
      <c r="J366" s="3">
        <v>2</v>
      </c>
      <c r="L366" s="3"/>
      <c r="N366" s="3">
        <v>1</v>
      </c>
    </row>
    <row r="367" spans="1:17" hidden="1">
      <c r="A367" s="3">
        <v>355</v>
      </c>
      <c r="B367" s="3">
        <v>317</v>
      </c>
      <c r="C367" s="3">
        <v>2018</v>
      </c>
      <c r="D367" s="3" t="s">
        <v>40</v>
      </c>
      <c r="F367" s="3" t="s">
        <v>198</v>
      </c>
      <c r="G367" s="3">
        <v>10</v>
      </c>
      <c r="H367" s="3">
        <v>28</v>
      </c>
      <c r="I367" s="45">
        <f t="shared" si="46"/>
        <v>2.8</v>
      </c>
      <c r="J367" s="3">
        <v>3</v>
      </c>
      <c r="K367" s="3">
        <v>1</v>
      </c>
      <c r="L367" s="3"/>
      <c r="N367" s="3">
        <v>10</v>
      </c>
    </row>
    <row r="368" spans="1:17" hidden="1">
      <c r="A368" s="3">
        <v>359</v>
      </c>
      <c r="B368" s="3">
        <v>318</v>
      </c>
      <c r="C368" s="3">
        <v>2018</v>
      </c>
      <c r="D368" s="3" t="s">
        <v>40</v>
      </c>
      <c r="F368" s="3" t="s">
        <v>244</v>
      </c>
      <c r="G368" s="3">
        <v>6</v>
      </c>
      <c r="H368" s="3">
        <v>45</v>
      </c>
      <c r="I368" s="45">
        <f t="shared" si="46"/>
        <v>7.5</v>
      </c>
      <c r="J368" s="3">
        <v>4</v>
      </c>
      <c r="K368" s="3">
        <v>4</v>
      </c>
      <c r="L368" s="3"/>
    </row>
    <row r="369" spans="1:17" hidden="1">
      <c r="A369" s="3">
        <v>365</v>
      </c>
      <c r="B369" s="3">
        <v>319</v>
      </c>
      <c r="C369" s="3">
        <v>2018</v>
      </c>
      <c r="D369" s="3" t="s">
        <v>40</v>
      </c>
      <c r="F369" s="3" t="s">
        <v>69</v>
      </c>
      <c r="G369" s="3">
        <v>1</v>
      </c>
      <c r="H369" s="3">
        <v>3</v>
      </c>
      <c r="I369" s="45">
        <f t="shared" si="46"/>
        <v>3</v>
      </c>
      <c r="J369" s="3">
        <v>4</v>
      </c>
      <c r="L369" s="3"/>
      <c r="N369" s="3">
        <v>1</v>
      </c>
      <c r="Q369" s="3" t="s">
        <v>299</v>
      </c>
    </row>
    <row r="370" spans="1:17" hidden="1">
      <c r="A370" s="3">
        <v>363</v>
      </c>
      <c r="B370" s="3">
        <v>320</v>
      </c>
      <c r="C370" s="3">
        <v>2018</v>
      </c>
      <c r="D370" s="3" t="s">
        <v>40</v>
      </c>
      <c r="F370" s="3" t="s">
        <v>297</v>
      </c>
      <c r="G370" s="3">
        <v>2</v>
      </c>
      <c r="H370" s="3">
        <v>13</v>
      </c>
      <c r="I370" s="45">
        <f t="shared" si="46"/>
        <v>6.5</v>
      </c>
      <c r="J370" s="3">
        <v>5</v>
      </c>
      <c r="L370" s="3"/>
      <c r="Q370" s="3" t="s">
        <v>298</v>
      </c>
    </row>
    <row r="371" spans="1:17">
      <c r="A371" s="3">
        <v>364</v>
      </c>
      <c r="B371" s="3">
        <v>321</v>
      </c>
      <c r="C371" s="3">
        <v>2018</v>
      </c>
      <c r="D371" s="3" t="s">
        <v>40</v>
      </c>
      <c r="E371" s="3" t="s">
        <v>680</v>
      </c>
      <c r="F371" s="3" t="s">
        <v>85</v>
      </c>
      <c r="G371" s="3">
        <v>2</v>
      </c>
      <c r="H371" s="3">
        <v>4</v>
      </c>
      <c r="I371" s="45">
        <f t="shared" si="46"/>
        <v>2</v>
      </c>
      <c r="J371" s="3">
        <v>5</v>
      </c>
      <c r="L371" s="3"/>
      <c r="M371" s="10">
        <v>1</v>
      </c>
    </row>
    <row r="372" spans="1:17" hidden="1">
      <c r="A372" s="3">
        <v>371</v>
      </c>
      <c r="B372" s="3">
        <v>322</v>
      </c>
      <c r="C372" s="3">
        <v>2018</v>
      </c>
      <c r="D372" s="3" t="s">
        <v>40</v>
      </c>
      <c r="F372" s="3" t="s">
        <v>78</v>
      </c>
      <c r="G372" s="3">
        <v>1</v>
      </c>
      <c r="H372" s="3">
        <v>13</v>
      </c>
      <c r="I372" s="45">
        <f t="shared" si="46"/>
        <v>13</v>
      </c>
      <c r="J372" s="3">
        <v>3</v>
      </c>
      <c r="L372" s="3"/>
      <c r="N372" s="3">
        <v>1</v>
      </c>
      <c r="Q372" s="3" t="s">
        <v>301</v>
      </c>
    </row>
    <row r="373" spans="1:17" hidden="1">
      <c r="A373" s="3">
        <v>368</v>
      </c>
      <c r="B373" s="3">
        <v>323</v>
      </c>
      <c r="C373" s="3">
        <v>2018</v>
      </c>
      <c r="D373" s="3" t="s">
        <v>40</v>
      </c>
      <c r="F373" s="3" t="s">
        <v>113</v>
      </c>
      <c r="G373" s="3">
        <v>1</v>
      </c>
      <c r="H373" s="3">
        <v>10</v>
      </c>
      <c r="I373" s="45">
        <f t="shared" si="46"/>
        <v>10</v>
      </c>
      <c r="J373" s="3">
        <v>3</v>
      </c>
      <c r="L373" s="3"/>
      <c r="N373" s="3">
        <v>1</v>
      </c>
    </row>
    <row r="374" spans="1:17" hidden="1">
      <c r="A374" s="3">
        <v>374</v>
      </c>
      <c r="B374" s="3">
        <v>324</v>
      </c>
      <c r="C374" s="3">
        <v>2018</v>
      </c>
      <c r="D374" s="3" t="s">
        <v>40</v>
      </c>
      <c r="F374" s="3" t="s">
        <v>113</v>
      </c>
      <c r="G374" s="3">
        <v>1</v>
      </c>
      <c r="H374" s="3">
        <v>7</v>
      </c>
      <c r="I374" s="45">
        <f t="shared" si="46"/>
        <v>7</v>
      </c>
      <c r="J374" s="3">
        <v>4</v>
      </c>
      <c r="L374" s="3"/>
      <c r="N374" s="3">
        <v>1</v>
      </c>
    </row>
    <row r="375" spans="1:17" hidden="1">
      <c r="A375" s="3">
        <v>357</v>
      </c>
      <c r="B375" s="3">
        <v>325</v>
      </c>
      <c r="C375" s="3">
        <v>2018</v>
      </c>
      <c r="D375" s="3" t="s">
        <v>34</v>
      </c>
      <c r="F375" s="3" t="s">
        <v>71</v>
      </c>
      <c r="G375" s="3">
        <v>1</v>
      </c>
      <c r="H375" s="3">
        <v>14</v>
      </c>
      <c r="I375" s="45">
        <f t="shared" si="46"/>
        <v>14</v>
      </c>
      <c r="J375" s="3">
        <v>4</v>
      </c>
      <c r="L375" s="3">
        <v>1</v>
      </c>
      <c r="N375" s="3">
        <v>1</v>
      </c>
    </row>
    <row r="376" spans="1:17" hidden="1">
      <c r="A376" s="3">
        <v>369</v>
      </c>
      <c r="B376" s="3">
        <v>326</v>
      </c>
      <c r="C376" s="3">
        <v>2018</v>
      </c>
      <c r="D376" s="3" t="s">
        <v>34</v>
      </c>
      <c r="F376" s="3" t="s">
        <v>58</v>
      </c>
      <c r="G376" s="3">
        <v>1</v>
      </c>
      <c r="H376" s="3">
        <v>12</v>
      </c>
      <c r="I376" s="45">
        <f t="shared" si="46"/>
        <v>12</v>
      </c>
      <c r="J376" s="3">
        <v>4</v>
      </c>
      <c r="L376" s="3"/>
      <c r="N376" s="3">
        <v>1</v>
      </c>
    </row>
    <row r="377" spans="1:17" hidden="1">
      <c r="A377" s="3">
        <v>354</v>
      </c>
      <c r="B377" s="3">
        <v>327</v>
      </c>
      <c r="C377" s="3">
        <v>2018</v>
      </c>
      <c r="D377" s="3" t="s">
        <v>29</v>
      </c>
      <c r="F377" s="3" t="s">
        <v>52</v>
      </c>
      <c r="G377" s="3">
        <v>1</v>
      </c>
      <c r="H377" s="3">
        <v>4</v>
      </c>
      <c r="I377" s="45">
        <f t="shared" si="46"/>
        <v>4</v>
      </c>
      <c r="J377" s="3">
        <v>4</v>
      </c>
      <c r="L377" s="3"/>
      <c r="Q377" s="3" t="s">
        <v>53</v>
      </c>
    </row>
    <row r="378" spans="1:17" hidden="1">
      <c r="A378" s="3">
        <v>356</v>
      </c>
      <c r="B378" s="3">
        <v>328</v>
      </c>
      <c r="C378" s="3">
        <v>2018</v>
      </c>
      <c r="D378" s="3" t="s">
        <v>29</v>
      </c>
      <c r="F378" s="3" t="s">
        <v>52</v>
      </c>
      <c r="G378" s="3">
        <v>1</v>
      </c>
      <c r="H378" s="3">
        <v>16</v>
      </c>
      <c r="I378" s="45">
        <f t="shared" si="46"/>
        <v>16</v>
      </c>
      <c r="J378" s="3">
        <v>3</v>
      </c>
      <c r="L378" s="3"/>
      <c r="Q378" s="3" t="s">
        <v>294</v>
      </c>
    </row>
    <row r="379" spans="1:17" hidden="1">
      <c r="A379" s="3">
        <v>358</v>
      </c>
      <c r="B379" s="3">
        <v>329</v>
      </c>
      <c r="C379" s="3">
        <v>2018</v>
      </c>
      <c r="D379" s="3" t="s">
        <v>29</v>
      </c>
      <c r="F379" s="3" t="s">
        <v>232</v>
      </c>
      <c r="G379" s="3">
        <v>3</v>
      </c>
      <c r="H379" s="3">
        <v>7</v>
      </c>
      <c r="I379" s="45">
        <f t="shared" si="46"/>
        <v>2.3333333333333335</v>
      </c>
      <c r="J379" s="3">
        <v>5</v>
      </c>
      <c r="K379" s="3">
        <v>1</v>
      </c>
      <c r="L379" s="3"/>
    </row>
    <row r="380" spans="1:17" hidden="1">
      <c r="A380" s="3">
        <v>370</v>
      </c>
      <c r="B380" s="3">
        <v>330</v>
      </c>
      <c r="C380" s="3">
        <v>2018</v>
      </c>
      <c r="D380" s="3" t="s">
        <v>29</v>
      </c>
      <c r="F380" s="3" t="s">
        <v>69</v>
      </c>
      <c r="G380" s="3">
        <v>1</v>
      </c>
      <c r="H380" s="3">
        <v>8</v>
      </c>
      <c r="I380" s="45">
        <f t="shared" si="46"/>
        <v>8</v>
      </c>
      <c r="J380" s="3">
        <v>5</v>
      </c>
      <c r="K380" s="3">
        <v>1</v>
      </c>
      <c r="L380" s="3"/>
      <c r="Q380" s="3" t="s">
        <v>300</v>
      </c>
    </row>
    <row r="381" spans="1:17" hidden="1">
      <c r="A381" s="3">
        <v>373</v>
      </c>
      <c r="B381" s="3">
        <v>331</v>
      </c>
      <c r="C381" s="3">
        <v>2018</v>
      </c>
      <c r="D381" s="3" t="s">
        <v>226</v>
      </c>
      <c r="F381" s="3" t="s">
        <v>226</v>
      </c>
      <c r="G381" s="3">
        <v>116</v>
      </c>
      <c r="H381" s="3">
        <v>136</v>
      </c>
      <c r="I381" s="45">
        <f t="shared" si="46"/>
        <v>1.1724137931034482</v>
      </c>
      <c r="J381" s="3">
        <v>3</v>
      </c>
      <c r="K381" s="3">
        <v>1</v>
      </c>
      <c r="L381" s="3"/>
      <c r="P381" s="3">
        <v>1</v>
      </c>
      <c r="Q381" s="3" t="s">
        <v>302</v>
      </c>
    </row>
    <row r="382" spans="1:17" hidden="1">
      <c r="C382" s="8" t="s">
        <v>426</v>
      </c>
      <c r="G382" s="3">
        <f>SUBTOTAL(9,G361:G381)</f>
        <v>2</v>
      </c>
      <c r="H382" s="3">
        <f>SUBTOTAL(9,H361:H381)</f>
        <v>4</v>
      </c>
      <c r="I382" s="45">
        <f t="shared" si="46"/>
        <v>2</v>
      </c>
      <c r="J382" s="45">
        <f>SUM(J361:J381)/COUNT(J361:J381)</f>
        <v>3.7142857142857144</v>
      </c>
      <c r="K382" s="3">
        <f t="shared" ref="K382:P382" si="55">SUBTOTAL(9,K361:K381)</f>
        <v>0</v>
      </c>
      <c r="L382" s="3">
        <f t="shared" si="55"/>
        <v>0</v>
      </c>
      <c r="M382" s="3">
        <f t="shared" si="55"/>
        <v>1</v>
      </c>
      <c r="N382" s="3">
        <f t="shared" si="55"/>
        <v>0</v>
      </c>
      <c r="O382" s="3">
        <f t="shared" si="55"/>
        <v>0</v>
      </c>
      <c r="P382" s="3">
        <f t="shared" si="55"/>
        <v>0</v>
      </c>
    </row>
    <row r="383" spans="1:17" hidden="1">
      <c r="A383" s="3">
        <v>385</v>
      </c>
      <c r="B383" s="3">
        <v>332</v>
      </c>
      <c r="C383" s="3">
        <v>2019</v>
      </c>
      <c r="D383" s="3" t="s">
        <v>17</v>
      </c>
      <c r="F383" s="3" t="s">
        <v>223</v>
      </c>
      <c r="G383" s="3">
        <v>1</v>
      </c>
      <c r="H383" s="3">
        <v>16</v>
      </c>
      <c r="I383" s="45">
        <f t="shared" si="46"/>
        <v>16</v>
      </c>
      <c r="J383" s="3">
        <v>5</v>
      </c>
      <c r="L383" s="3"/>
    </row>
    <row r="384" spans="1:17" hidden="1">
      <c r="A384" s="3">
        <v>376</v>
      </c>
      <c r="B384" s="3">
        <v>333</v>
      </c>
      <c r="C384" s="3">
        <v>2019</v>
      </c>
      <c r="D384" s="3" t="s">
        <v>17</v>
      </c>
      <c r="F384" s="3" t="s">
        <v>69</v>
      </c>
      <c r="G384" s="3">
        <v>1</v>
      </c>
      <c r="H384" s="3">
        <v>68</v>
      </c>
      <c r="I384" s="45">
        <f t="shared" si="46"/>
        <v>68</v>
      </c>
      <c r="J384" s="3">
        <v>4</v>
      </c>
      <c r="K384" s="3">
        <v>1</v>
      </c>
      <c r="L384" s="3"/>
      <c r="M384" s="3">
        <v>1</v>
      </c>
      <c r="N384" s="3">
        <v>1</v>
      </c>
      <c r="Q384" s="3" t="s">
        <v>303</v>
      </c>
    </row>
    <row r="385" spans="1:17" hidden="1">
      <c r="A385" s="3">
        <v>378</v>
      </c>
      <c r="B385" s="3">
        <v>334</v>
      </c>
      <c r="C385" s="3">
        <v>2019</v>
      </c>
      <c r="D385" s="3" t="s">
        <v>17</v>
      </c>
      <c r="F385" s="3" t="s">
        <v>22</v>
      </c>
      <c r="G385" s="3">
        <v>1</v>
      </c>
      <c r="H385" s="3">
        <v>34</v>
      </c>
      <c r="I385" s="45">
        <f t="shared" si="46"/>
        <v>34</v>
      </c>
      <c r="J385" s="3">
        <v>3</v>
      </c>
      <c r="K385" s="3">
        <v>1</v>
      </c>
      <c r="L385" s="3"/>
      <c r="N385" s="3">
        <v>1</v>
      </c>
      <c r="O385" s="3">
        <v>1</v>
      </c>
      <c r="Q385" s="3" t="s">
        <v>304</v>
      </c>
    </row>
    <row r="386" spans="1:17" hidden="1">
      <c r="A386" s="3">
        <v>386</v>
      </c>
      <c r="B386" s="3">
        <v>335</v>
      </c>
      <c r="C386" s="3">
        <v>2019</v>
      </c>
      <c r="D386" s="3" t="s">
        <v>235</v>
      </c>
      <c r="F386" s="3" t="s">
        <v>30</v>
      </c>
      <c r="G386" s="3">
        <v>1</v>
      </c>
      <c r="H386" s="3">
        <v>54</v>
      </c>
      <c r="I386" s="45">
        <f t="shared" si="46"/>
        <v>54</v>
      </c>
      <c r="J386" s="3">
        <v>4</v>
      </c>
      <c r="L386" s="3"/>
      <c r="N386" s="3">
        <v>1</v>
      </c>
      <c r="Q386" s="3" t="s">
        <v>308</v>
      </c>
    </row>
    <row r="387" spans="1:17" hidden="1">
      <c r="A387" s="3">
        <v>377</v>
      </c>
      <c r="B387" s="3">
        <v>336</v>
      </c>
      <c r="C387" s="3">
        <v>2019</v>
      </c>
      <c r="D387" s="3" t="s">
        <v>235</v>
      </c>
      <c r="F387" s="3" t="s">
        <v>79</v>
      </c>
      <c r="G387" s="3">
        <v>1</v>
      </c>
      <c r="H387" s="3">
        <v>12</v>
      </c>
      <c r="I387" s="45">
        <f t="shared" ref="I387:I450" si="56">H387/G387</f>
        <v>12</v>
      </c>
      <c r="J387" s="3">
        <v>4</v>
      </c>
      <c r="L387" s="3"/>
    </row>
    <row r="388" spans="1:17" hidden="1">
      <c r="A388" s="3">
        <v>380</v>
      </c>
      <c r="B388" s="3">
        <v>337</v>
      </c>
      <c r="C388" s="3">
        <v>2019</v>
      </c>
      <c r="D388" s="3" t="s">
        <v>235</v>
      </c>
      <c r="F388" s="3" t="s">
        <v>20</v>
      </c>
      <c r="G388" s="3">
        <v>1</v>
      </c>
      <c r="H388" s="3">
        <v>49</v>
      </c>
      <c r="I388" s="45">
        <f t="shared" si="56"/>
        <v>49</v>
      </c>
      <c r="J388" s="3">
        <v>5</v>
      </c>
      <c r="L388" s="3"/>
    </row>
    <row r="389" spans="1:17" hidden="1">
      <c r="A389" s="3">
        <v>383</v>
      </c>
      <c r="B389" s="3">
        <v>338</v>
      </c>
      <c r="C389" s="3">
        <v>2019</v>
      </c>
      <c r="D389" s="3" t="s">
        <v>34</v>
      </c>
      <c r="F389" s="3" t="s">
        <v>22</v>
      </c>
      <c r="G389" s="3">
        <v>1</v>
      </c>
      <c r="H389" s="3">
        <v>20</v>
      </c>
      <c r="I389" s="45">
        <f t="shared" si="56"/>
        <v>20</v>
      </c>
      <c r="J389" s="3">
        <v>5</v>
      </c>
      <c r="L389" s="3"/>
      <c r="N389" s="3">
        <v>1</v>
      </c>
      <c r="Q389" s="3" t="s">
        <v>33</v>
      </c>
    </row>
    <row r="390" spans="1:17" hidden="1">
      <c r="A390" s="3">
        <v>379</v>
      </c>
      <c r="B390" s="3">
        <v>339</v>
      </c>
      <c r="C390" s="3">
        <v>2019</v>
      </c>
      <c r="D390" s="3" t="s">
        <v>29</v>
      </c>
      <c r="F390" s="3" t="s">
        <v>71</v>
      </c>
      <c r="G390" s="3">
        <v>1</v>
      </c>
      <c r="H390" s="3">
        <v>20</v>
      </c>
      <c r="I390" s="45">
        <f t="shared" si="56"/>
        <v>20</v>
      </c>
      <c r="J390" s="3">
        <v>5</v>
      </c>
      <c r="L390" s="3"/>
      <c r="N390" s="3">
        <v>1</v>
      </c>
      <c r="Q390" s="3" t="s">
        <v>305</v>
      </c>
    </row>
    <row r="391" spans="1:17" hidden="1">
      <c r="A391" s="3">
        <v>381</v>
      </c>
      <c r="B391" s="3">
        <v>340</v>
      </c>
      <c r="C391" s="3">
        <v>2019</v>
      </c>
      <c r="D391" s="3" t="s">
        <v>29</v>
      </c>
      <c r="F391" s="3" t="s">
        <v>306</v>
      </c>
      <c r="G391" s="3">
        <v>1</v>
      </c>
      <c r="I391" s="45">
        <f t="shared" si="56"/>
        <v>0</v>
      </c>
      <c r="L391" s="3"/>
    </row>
    <row r="392" spans="1:17" hidden="1">
      <c r="A392" s="3">
        <v>375</v>
      </c>
      <c r="B392" s="3">
        <v>341</v>
      </c>
      <c r="C392" s="3">
        <v>2019</v>
      </c>
      <c r="D392" s="3" t="s">
        <v>29</v>
      </c>
      <c r="F392" s="3" t="s">
        <v>58</v>
      </c>
      <c r="G392" s="3">
        <v>1</v>
      </c>
      <c r="H392" s="3">
        <v>9</v>
      </c>
      <c r="I392" s="45">
        <f t="shared" si="56"/>
        <v>9</v>
      </c>
      <c r="J392" s="3">
        <v>5</v>
      </c>
      <c r="L392" s="3"/>
      <c r="N392" s="3">
        <v>1</v>
      </c>
      <c r="Q392" s="3" t="s">
        <v>33</v>
      </c>
    </row>
    <row r="393" spans="1:17" hidden="1">
      <c r="A393" s="3">
        <v>382</v>
      </c>
      <c r="B393" s="3">
        <v>342</v>
      </c>
      <c r="C393" s="3">
        <v>2019</v>
      </c>
      <c r="D393" s="3" t="s">
        <v>29</v>
      </c>
      <c r="F393" s="3" t="s">
        <v>59</v>
      </c>
      <c r="G393" s="3">
        <v>7</v>
      </c>
      <c r="H393" s="3">
        <v>50</v>
      </c>
      <c r="I393" s="45">
        <f t="shared" si="56"/>
        <v>7.1428571428571432</v>
      </c>
      <c r="J393" s="3">
        <v>4</v>
      </c>
      <c r="L393" s="3"/>
      <c r="Q393" s="3" t="s">
        <v>307</v>
      </c>
    </row>
    <row r="394" spans="1:17" hidden="1">
      <c r="A394" s="3">
        <v>384</v>
      </c>
      <c r="B394" s="3">
        <v>343</v>
      </c>
      <c r="C394" s="3">
        <v>2019</v>
      </c>
      <c r="D394" s="3" t="s">
        <v>226</v>
      </c>
      <c r="F394" s="3" t="s">
        <v>226</v>
      </c>
      <c r="G394" s="3">
        <v>11</v>
      </c>
      <c r="H394" s="3">
        <v>47</v>
      </c>
      <c r="I394" s="45">
        <f t="shared" si="56"/>
        <v>4.2727272727272725</v>
      </c>
      <c r="J394" s="3">
        <v>4</v>
      </c>
      <c r="L394" s="3"/>
    </row>
    <row r="395" spans="1:17" hidden="1">
      <c r="C395" s="8" t="s">
        <v>427</v>
      </c>
      <c r="G395" s="3">
        <f>SUBTOTAL(9,G383:G394)</f>
        <v>0</v>
      </c>
      <c r="H395" s="3">
        <f>SUBTOTAL(9,H383:H394)</f>
        <v>0</v>
      </c>
      <c r="I395" s="45" t="e">
        <f t="shared" si="56"/>
        <v>#DIV/0!</v>
      </c>
      <c r="J395" s="45">
        <f>SUM(J383:J394)/COUNT(J383:J394)</f>
        <v>4.3636363636363633</v>
      </c>
      <c r="K395" s="3">
        <f t="shared" ref="K395:P395" si="57">SUBTOTAL(9,K383:K394)</f>
        <v>0</v>
      </c>
      <c r="L395" s="3">
        <f t="shared" si="57"/>
        <v>0</v>
      </c>
      <c r="M395" s="3">
        <f t="shared" si="57"/>
        <v>0</v>
      </c>
      <c r="N395" s="3">
        <f t="shared" si="57"/>
        <v>0</v>
      </c>
      <c r="O395" s="3">
        <f t="shared" si="57"/>
        <v>0</v>
      </c>
      <c r="P395" s="3">
        <f t="shared" si="57"/>
        <v>0</v>
      </c>
    </row>
    <row r="396" spans="1:17" hidden="1">
      <c r="A396" s="3">
        <v>416</v>
      </c>
      <c r="B396" s="3">
        <v>344</v>
      </c>
      <c r="C396" s="3">
        <v>2020</v>
      </c>
      <c r="D396" s="3" t="s">
        <v>17</v>
      </c>
      <c r="F396" s="3" t="s">
        <v>223</v>
      </c>
      <c r="G396" s="3">
        <v>1</v>
      </c>
      <c r="H396" s="3">
        <v>10</v>
      </c>
      <c r="I396" s="45">
        <f t="shared" si="56"/>
        <v>10</v>
      </c>
      <c r="J396" s="3">
        <v>3</v>
      </c>
      <c r="L396" s="3"/>
      <c r="N396" s="3">
        <v>1</v>
      </c>
    </row>
    <row r="397" spans="1:17" hidden="1">
      <c r="A397" s="3">
        <v>411</v>
      </c>
      <c r="B397" s="3">
        <v>345</v>
      </c>
      <c r="C397" s="3">
        <v>2020</v>
      </c>
      <c r="D397" s="3" t="s">
        <v>17</v>
      </c>
      <c r="F397" s="3" t="s">
        <v>30</v>
      </c>
      <c r="G397" s="3">
        <v>1</v>
      </c>
      <c r="H397" s="3">
        <v>24</v>
      </c>
      <c r="I397" s="45">
        <f t="shared" si="56"/>
        <v>24</v>
      </c>
      <c r="J397" s="3">
        <v>3</v>
      </c>
      <c r="L397" s="3"/>
      <c r="N397" s="3">
        <v>1</v>
      </c>
    </row>
    <row r="398" spans="1:17" hidden="1">
      <c r="A398" s="3">
        <v>413</v>
      </c>
      <c r="B398" s="3">
        <v>346</v>
      </c>
      <c r="C398" s="3">
        <v>2020</v>
      </c>
      <c r="D398" s="3" t="s">
        <v>40</v>
      </c>
      <c r="F398" s="3" t="s">
        <v>293</v>
      </c>
      <c r="G398" s="3">
        <v>2</v>
      </c>
      <c r="H398" s="3">
        <v>7</v>
      </c>
      <c r="I398" s="45">
        <f t="shared" si="56"/>
        <v>3.5</v>
      </c>
      <c r="J398" s="3">
        <v>4</v>
      </c>
      <c r="L398" s="3"/>
      <c r="N398" s="3">
        <v>2</v>
      </c>
      <c r="O398" s="3">
        <v>1</v>
      </c>
    </row>
    <row r="399" spans="1:17" hidden="1">
      <c r="A399" s="3">
        <v>408</v>
      </c>
      <c r="B399" s="3">
        <v>347</v>
      </c>
      <c r="C399" s="3">
        <v>2020</v>
      </c>
      <c r="D399" s="3" t="s">
        <v>40</v>
      </c>
      <c r="F399" s="3" t="s">
        <v>113</v>
      </c>
      <c r="G399" s="3">
        <v>1</v>
      </c>
      <c r="H399" s="3">
        <v>10</v>
      </c>
      <c r="I399" s="45">
        <f t="shared" si="56"/>
        <v>10</v>
      </c>
      <c r="J399" s="3">
        <v>3</v>
      </c>
      <c r="L399" s="3"/>
      <c r="N399" s="3">
        <v>1</v>
      </c>
      <c r="Q399" s="3" t="s">
        <v>316</v>
      </c>
    </row>
    <row r="400" spans="1:17" hidden="1">
      <c r="A400" s="3">
        <v>415</v>
      </c>
      <c r="B400" s="3">
        <v>348</v>
      </c>
      <c r="C400" s="3">
        <v>2020</v>
      </c>
      <c r="D400" s="3" t="s">
        <v>34</v>
      </c>
      <c r="F400" s="3" t="s">
        <v>20</v>
      </c>
      <c r="G400" s="3">
        <v>3</v>
      </c>
      <c r="H400" s="3">
        <v>29</v>
      </c>
      <c r="I400" s="45">
        <f t="shared" si="56"/>
        <v>9.6666666666666661</v>
      </c>
      <c r="J400" s="3">
        <v>4</v>
      </c>
      <c r="L400" s="3"/>
      <c r="N400" s="3">
        <v>1</v>
      </c>
    </row>
    <row r="401" spans="1:17" hidden="1">
      <c r="A401" s="3">
        <v>409</v>
      </c>
      <c r="B401" s="3">
        <v>349</v>
      </c>
      <c r="C401" s="3">
        <v>2020</v>
      </c>
      <c r="D401" s="3" t="s">
        <v>29</v>
      </c>
      <c r="F401" s="3" t="s">
        <v>246</v>
      </c>
      <c r="G401" s="3">
        <v>1</v>
      </c>
      <c r="H401" s="3">
        <v>11</v>
      </c>
      <c r="I401" s="45">
        <f t="shared" si="56"/>
        <v>11</v>
      </c>
      <c r="J401" s="3">
        <v>4</v>
      </c>
      <c r="L401" s="3"/>
    </row>
    <row r="402" spans="1:17" hidden="1">
      <c r="A402" s="3">
        <v>418</v>
      </c>
      <c r="B402" s="3">
        <v>350</v>
      </c>
      <c r="C402" s="3">
        <v>2020</v>
      </c>
      <c r="D402" s="3" t="s">
        <v>29</v>
      </c>
      <c r="F402" s="3" t="s">
        <v>77</v>
      </c>
      <c r="G402" s="3">
        <v>1</v>
      </c>
      <c r="H402" s="3">
        <v>23</v>
      </c>
      <c r="I402" s="45">
        <f t="shared" si="56"/>
        <v>23</v>
      </c>
      <c r="J402" s="3">
        <v>2</v>
      </c>
      <c r="K402" s="3">
        <v>1</v>
      </c>
      <c r="L402" s="3"/>
      <c r="N402" s="3">
        <v>1</v>
      </c>
      <c r="O402" s="3">
        <v>1</v>
      </c>
      <c r="Q402" s="3" t="s">
        <v>317</v>
      </c>
    </row>
    <row r="403" spans="1:17" hidden="1">
      <c r="A403" s="3">
        <v>417</v>
      </c>
      <c r="B403" s="3">
        <v>351</v>
      </c>
      <c r="C403" s="3">
        <v>2020</v>
      </c>
      <c r="D403" s="3" t="s">
        <v>29</v>
      </c>
      <c r="F403" s="3" t="s">
        <v>58</v>
      </c>
      <c r="G403" s="3">
        <v>2</v>
      </c>
      <c r="H403" s="3">
        <v>34</v>
      </c>
      <c r="I403" s="45">
        <f t="shared" si="56"/>
        <v>17</v>
      </c>
      <c r="J403" s="3">
        <v>4</v>
      </c>
      <c r="L403" s="3"/>
      <c r="N403" s="3">
        <v>2</v>
      </c>
      <c r="O403" s="3">
        <v>2</v>
      </c>
    </row>
    <row r="404" spans="1:17" hidden="1">
      <c r="A404" s="3">
        <v>410</v>
      </c>
      <c r="B404" s="3">
        <v>352</v>
      </c>
      <c r="C404" s="3">
        <v>2020</v>
      </c>
      <c r="D404" s="3" t="s">
        <v>29</v>
      </c>
      <c r="F404" s="3" t="s">
        <v>22</v>
      </c>
      <c r="G404" s="3">
        <v>1</v>
      </c>
      <c r="H404" s="3">
        <v>51</v>
      </c>
      <c r="I404" s="45">
        <f t="shared" si="56"/>
        <v>51</v>
      </c>
      <c r="J404" s="3">
        <v>4</v>
      </c>
      <c r="L404" s="3"/>
      <c r="N404" s="3">
        <v>1</v>
      </c>
    </row>
    <row r="405" spans="1:17" hidden="1">
      <c r="A405" s="3">
        <v>414</v>
      </c>
      <c r="B405" s="3">
        <v>353</v>
      </c>
      <c r="C405" s="3">
        <v>2020</v>
      </c>
      <c r="D405" s="3" t="s">
        <v>29</v>
      </c>
      <c r="F405" s="3" t="s">
        <v>20</v>
      </c>
      <c r="G405" s="3">
        <v>4</v>
      </c>
      <c r="H405" s="3">
        <v>15</v>
      </c>
      <c r="I405" s="45">
        <f t="shared" si="56"/>
        <v>3.75</v>
      </c>
      <c r="J405" s="3">
        <v>3</v>
      </c>
      <c r="L405" s="3"/>
      <c r="N405" s="3">
        <v>3</v>
      </c>
    </row>
    <row r="406" spans="1:17" hidden="1">
      <c r="A406" s="3">
        <v>412</v>
      </c>
      <c r="B406" s="3">
        <v>354</v>
      </c>
      <c r="C406" s="3">
        <v>2020</v>
      </c>
      <c r="D406" s="3" t="s">
        <v>226</v>
      </c>
      <c r="F406" s="3" t="s">
        <v>226</v>
      </c>
      <c r="G406" s="3">
        <v>16</v>
      </c>
      <c r="H406" s="3">
        <v>30</v>
      </c>
      <c r="I406" s="45">
        <f t="shared" si="56"/>
        <v>1.875</v>
      </c>
      <c r="J406" s="3">
        <v>2</v>
      </c>
      <c r="L406" s="3"/>
      <c r="N406" s="3">
        <v>16</v>
      </c>
    </row>
    <row r="407" spans="1:17" hidden="1">
      <c r="C407" s="8" t="s">
        <v>428</v>
      </c>
      <c r="G407" s="3">
        <f>SUBTOTAL(9,G396:G406)</f>
        <v>0</v>
      </c>
      <c r="H407" s="3">
        <f>SUBTOTAL(9,H396:H406)</f>
        <v>0</v>
      </c>
      <c r="I407" s="45" t="e">
        <f t="shared" si="56"/>
        <v>#DIV/0!</v>
      </c>
      <c r="J407" s="45">
        <f>SUM(J396:J406)/COUNT(J396:J406)</f>
        <v>3.2727272727272729</v>
      </c>
      <c r="K407" s="3">
        <f t="shared" ref="K407:P407" si="58">SUBTOTAL(9,K396:K406)</f>
        <v>0</v>
      </c>
      <c r="L407" s="3">
        <f t="shared" si="58"/>
        <v>0</v>
      </c>
      <c r="M407" s="3">
        <f t="shared" si="58"/>
        <v>0</v>
      </c>
      <c r="N407" s="3">
        <f t="shared" si="58"/>
        <v>0</v>
      </c>
      <c r="O407" s="3">
        <f t="shared" si="58"/>
        <v>0</v>
      </c>
      <c r="P407" s="3">
        <f t="shared" si="58"/>
        <v>0</v>
      </c>
    </row>
    <row r="408" spans="1:17" hidden="1">
      <c r="A408" s="3">
        <v>469</v>
      </c>
      <c r="B408" s="3">
        <v>355</v>
      </c>
      <c r="C408" s="3">
        <v>2021</v>
      </c>
      <c r="D408" s="3" t="s">
        <v>17</v>
      </c>
      <c r="F408" s="3" t="s">
        <v>217</v>
      </c>
      <c r="G408" s="3">
        <v>1</v>
      </c>
      <c r="H408" s="3">
        <v>9</v>
      </c>
      <c r="I408" s="45">
        <f t="shared" si="56"/>
        <v>9</v>
      </c>
      <c r="J408" s="3">
        <v>4</v>
      </c>
      <c r="K408" s="3">
        <v>1</v>
      </c>
      <c r="L408" s="3"/>
      <c r="Q408" s="3" t="s">
        <v>340</v>
      </c>
    </row>
    <row r="409" spans="1:17" hidden="1">
      <c r="A409" s="3">
        <v>471</v>
      </c>
      <c r="B409" s="3">
        <v>356</v>
      </c>
      <c r="C409" s="3">
        <v>2021</v>
      </c>
      <c r="D409" s="3" t="s">
        <v>32</v>
      </c>
      <c r="E409" s="3" t="s">
        <v>680</v>
      </c>
      <c r="F409" s="3" t="s">
        <v>202</v>
      </c>
      <c r="G409" s="3">
        <v>1</v>
      </c>
      <c r="H409" s="3">
        <v>46</v>
      </c>
      <c r="I409" s="45">
        <f t="shared" si="56"/>
        <v>46</v>
      </c>
      <c r="J409" s="3">
        <v>2</v>
      </c>
      <c r="L409" s="10">
        <v>1</v>
      </c>
      <c r="Q409" s="3" t="s">
        <v>342</v>
      </c>
    </row>
    <row r="410" spans="1:17" hidden="1">
      <c r="A410" s="3">
        <v>470</v>
      </c>
      <c r="B410" s="3">
        <v>357</v>
      </c>
      <c r="C410" s="3">
        <v>2021</v>
      </c>
      <c r="D410" s="3" t="s">
        <v>32</v>
      </c>
      <c r="F410" s="3" t="s">
        <v>113</v>
      </c>
      <c r="G410" s="3">
        <v>1</v>
      </c>
      <c r="H410" s="3">
        <v>12</v>
      </c>
      <c r="I410" s="45">
        <f t="shared" si="56"/>
        <v>12</v>
      </c>
      <c r="J410" s="3">
        <v>4</v>
      </c>
      <c r="K410" s="3">
        <v>1</v>
      </c>
      <c r="L410" s="3"/>
      <c r="Q410" s="3" t="s">
        <v>341</v>
      </c>
    </row>
    <row r="411" spans="1:17" hidden="1">
      <c r="A411" s="3">
        <v>468</v>
      </c>
      <c r="B411" s="3">
        <v>358</v>
      </c>
      <c r="C411" s="3">
        <v>2021</v>
      </c>
      <c r="D411" s="3" t="s">
        <v>337</v>
      </c>
      <c r="F411" s="3" t="s">
        <v>338</v>
      </c>
      <c r="G411" s="3">
        <v>1</v>
      </c>
      <c r="H411" s="3">
        <v>5</v>
      </c>
      <c r="I411" s="45">
        <f t="shared" si="56"/>
        <v>5</v>
      </c>
      <c r="J411" s="3">
        <v>5</v>
      </c>
      <c r="L411" s="3"/>
      <c r="O411" s="3">
        <v>1</v>
      </c>
      <c r="Q411" s="3" t="s">
        <v>339</v>
      </c>
    </row>
    <row r="412" spans="1:17" hidden="1">
      <c r="A412" s="3">
        <v>467</v>
      </c>
      <c r="B412" s="3">
        <v>359</v>
      </c>
      <c r="C412" s="3">
        <v>2021</v>
      </c>
      <c r="D412" s="3" t="s">
        <v>34</v>
      </c>
      <c r="F412" s="3" t="s">
        <v>336</v>
      </c>
      <c r="G412" s="3">
        <v>1</v>
      </c>
      <c r="H412" s="3">
        <v>11</v>
      </c>
      <c r="I412" s="45">
        <f t="shared" si="56"/>
        <v>11</v>
      </c>
      <c r="J412" s="3">
        <v>4</v>
      </c>
      <c r="L412" s="3"/>
      <c r="O412" s="3">
        <v>1</v>
      </c>
    </row>
    <row r="413" spans="1:17" hidden="1">
      <c r="A413" s="3">
        <v>473</v>
      </c>
      <c r="B413" s="3">
        <v>360</v>
      </c>
      <c r="C413" s="3">
        <v>2021</v>
      </c>
      <c r="D413" s="3" t="s">
        <v>344</v>
      </c>
      <c r="F413" s="3" t="s">
        <v>20</v>
      </c>
      <c r="G413" s="3">
        <v>1</v>
      </c>
      <c r="I413" s="45">
        <f t="shared" si="56"/>
        <v>0</v>
      </c>
      <c r="L413" s="3"/>
      <c r="N413" s="3">
        <v>1</v>
      </c>
      <c r="Q413" s="3" t="s">
        <v>345</v>
      </c>
    </row>
    <row r="414" spans="1:17">
      <c r="A414" s="3">
        <v>472</v>
      </c>
      <c r="B414" s="3">
        <v>361</v>
      </c>
      <c r="C414" s="3">
        <v>2021</v>
      </c>
      <c r="D414" s="3" t="s">
        <v>226</v>
      </c>
      <c r="E414" s="3" t="s">
        <v>680</v>
      </c>
      <c r="F414" s="3" t="s">
        <v>226</v>
      </c>
      <c r="G414" s="3">
        <v>14</v>
      </c>
      <c r="H414" s="3">
        <v>47</v>
      </c>
      <c r="I414" s="45">
        <f t="shared" si="56"/>
        <v>3.3571428571428572</v>
      </c>
      <c r="J414" s="3">
        <v>4</v>
      </c>
      <c r="K414" s="3">
        <v>3</v>
      </c>
      <c r="L414" s="3"/>
      <c r="M414" s="10">
        <v>2</v>
      </c>
      <c r="O414" s="3">
        <v>5</v>
      </c>
      <c r="Q414" s="3" t="s">
        <v>343</v>
      </c>
    </row>
    <row r="415" spans="1:17" hidden="1">
      <c r="C415" s="8" t="s">
        <v>429</v>
      </c>
      <c r="G415" s="3">
        <f>SUBTOTAL(9,G408:G414)</f>
        <v>14</v>
      </c>
      <c r="H415" s="3">
        <f>SUBTOTAL(9,H408:H414)</f>
        <v>47</v>
      </c>
      <c r="I415" s="45">
        <f t="shared" si="56"/>
        <v>3.3571428571428572</v>
      </c>
      <c r="J415" s="45">
        <f>SUM(J408:J414)/COUNT(J408:J414)</f>
        <v>3.8333333333333335</v>
      </c>
      <c r="K415" s="3">
        <f t="shared" ref="K415:P415" si="59">SUBTOTAL(9,K408:K414)</f>
        <v>3</v>
      </c>
      <c r="L415" s="3">
        <f t="shared" si="59"/>
        <v>0</v>
      </c>
      <c r="M415" s="3">
        <f t="shared" si="59"/>
        <v>2</v>
      </c>
      <c r="N415" s="3">
        <f t="shared" si="59"/>
        <v>0</v>
      </c>
      <c r="O415" s="3">
        <f t="shared" si="59"/>
        <v>5</v>
      </c>
      <c r="P415" s="3">
        <f t="shared" si="59"/>
        <v>0</v>
      </c>
    </row>
    <row r="416" spans="1:17" hidden="1">
      <c r="A416" s="3">
        <v>486</v>
      </c>
      <c r="B416" s="3">
        <v>362</v>
      </c>
      <c r="C416" s="3">
        <v>2022</v>
      </c>
      <c r="D416" s="3" t="s">
        <v>351</v>
      </c>
      <c r="F416" s="3" t="s">
        <v>352</v>
      </c>
      <c r="G416" s="3">
        <v>1</v>
      </c>
      <c r="H416" s="3">
        <v>30</v>
      </c>
      <c r="I416" s="45">
        <f t="shared" si="56"/>
        <v>30</v>
      </c>
      <c r="J416" s="3">
        <v>5</v>
      </c>
      <c r="L416" s="3"/>
    </row>
    <row r="417" spans="1:17" hidden="1">
      <c r="A417" s="3">
        <v>485</v>
      </c>
      <c r="B417" s="3">
        <v>363</v>
      </c>
      <c r="C417" s="3">
        <v>2022</v>
      </c>
      <c r="D417" s="3" t="s">
        <v>351</v>
      </c>
      <c r="F417" s="3" t="s">
        <v>336</v>
      </c>
      <c r="G417" s="3">
        <v>1</v>
      </c>
      <c r="H417" s="3">
        <v>29</v>
      </c>
      <c r="I417" s="45">
        <f t="shared" si="56"/>
        <v>29</v>
      </c>
      <c r="J417" s="3">
        <v>4</v>
      </c>
      <c r="L417" s="3"/>
    </row>
    <row r="418" spans="1:17" hidden="1">
      <c r="A418" s="3">
        <v>481</v>
      </c>
      <c r="B418" s="3">
        <v>364</v>
      </c>
      <c r="C418" s="3">
        <v>2022</v>
      </c>
      <c r="D418" s="3" t="s">
        <v>32</v>
      </c>
      <c r="F418" s="3" t="s">
        <v>69</v>
      </c>
      <c r="G418" s="3">
        <v>1</v>
      </c>
      <c r="H418" s="3">
        <v>20</v>
      </c>
      <c r="I418" s="45">
        <f t="shared" si="56"/>
        <v>20</v>
      </c>
      <c r="J418" s="3">
        <v>5</v>
      </c>
      <c r="K418" s="3">
        <v>1</v>
      </c>
      <c r="L418" s="3"/>
    </row>
    <row r="419" spans="1:17" hidden="1">
      <c r="A419" s="3">
        <v>480</v>
      </c>
      <c r="B419" s="3">
        <v>365</v>
      </c>
      <c r="C419" s="3">
        <v>2022</v>
      </c>
      <c r="D419" s="3" t="s">
        <v>40</v>
      </c>
      <c r="F419" s="3" t="s">
        <v>113</v>
      </c>
      <c r="G419" s="3">
        <v>1</v>
      </c>
      <c r="H419" s="3">
        <v>8</v>
      </c>
      <c r="I419" s="45">
        <f t="shared" si="56"/>
        <v>8</v>
      </c>
      <c r="J419" s="3">
        <v>5</v>
      </c>
      <c r="L419" s="3"/>
    </row>
    <row r="420" spans="1:17" hidden="1">
      <c r="A420" s="3">
        <v>487</v>
      </c>
      <c r="B420" s="3">
        <v>366</v>
      </c>
      <c r="C420" s="3">
        <v>2022</v>
      </c>
      <c r="D420" s="3" t="s">
        <v>353</v>
      </c>
      <c r="F420" s="3" t="s">
        <v>354</v>
      </c>
      <c r="G420" s="3">
        <v>1</v>
      </c>
      <c r="I420" s="45">
        <f t="shared" si="56"/>
        <v>0</v>
      </c>
      <c r="L420" s="3"/>
    </row>
    <row r="421" spans="1:17" hidden="1">
      <c r="A421" s="3">
        <v>482</v>
      </c>
      <c r="B421" s="3">
        <v>367</v>
      </c>
      <c r="C421" s="3">
        <v>2022</v>
      </c>
      <c r="D421" s="3" t="s">
        <v>29</v>
      </c>
      <c r="F421" s="3" t="s">
        <v>59</v>
      </c>
      <c r="G421" s="3">
        <v>4</v>
      </c>
      <c r="H421" s="3">
        <v>15</v>
      </c>
      <c r="I421" s="45">
        <f t="shared" si="56"/>
        <v>3.75</v>
      </c>
      <c r="L421" s="3"/>
      <c r="Q421" s="3" t="s">
        <v>350</v>
      </c>
    </row>
    <row r="422" spans="1:17">
      <c r="A422" s="3">
        <v>484</v>
      </c>
      <c r="B422" s="3">
        <v>368</v>
      </c>
      <c r="C422" s="3">
        <v>2022</v>
      </c>
      <c r="D422" s="3" t="s">
        <v>226</v>
      </c>
      <c r="E422" s="3" t="s">
        <v>688</v>
      </c>
      <c r="F422" s="3" t="s">
        <v>86</v>
      </c>
      <c r="G422" s="3">
        <v>2</v>
      </c>
      <c r="H422" s="3">
        <v>6</v>
      </c>
      <c r="I422" s="45">
        <f t="shared" si="56"/>
        <v>3</v>
      </c>
      <c r="J422" s="3">
        <v>4</v>
      </c>
      <c r="L422" s="3"/>
      <c r="M422" s="10">
        <v>1</v>
      </c>
    </row>
    <row r="423" spans="1:17" hidden="1">
      <c r="A423" s="3">
        <v>483</v>
      </c>
      <c r="B423" s="3">
        <v>369</v>
      </c>
      <c r="C423" s="3">
        <v>2022</v>
      </c>
      <c r="D423" s="3" t="s">
        <v>226</v>
      </c>
      <c r="F423" s="3" t="s">
        <v>226</v>
      </c>
      <c r="G423" s="3">
        <v>23</v>
      </c>
      <c r="H423" s="3">
        <v>57</v>
      </c>
      <c r="I423" s="45">
        <f t="shared" si="56"/>
        <v>2.4782608695652173</v>
      </c>
      <c r="J423" s="3">
        <v>4</v>
      </c>
      <c r="L423" s="3"/>
    </row>
    <row r="424" spans="1:17" hidden="1">
      <c r="C424" s="8" t="s">
        <v>430</v>
      </c>
      <c r="G424" s="3">
        <f>SUBTOTAL(9,G416:G423)</f>
        <v>2</v>
      </c>
      <c r="H424" s="3">
        <f>SUBTOTAL(9,H416:H423)</f>
        <v>6</v>
      </c>
      <c r="I424" s="45">
        <f t="shared" si="56"/>
        <v>3</v>
      </c>
      <c r="J424" s="45">
        <f>SUM(J416:J423)/COUNT(J416:J423)</f>
        <v>4.5</v>
      </c>
      <c r="K424" s="3">
        <f t="shared" ref="K424:P424" si="60">SUBTOTAL(9,K416:K423)</f>
        <v>0</v>
      </c>
      <c r="L424" s="3">
        <f t="shared" si="60"/>
        <v>0</v>
      </c>
      <c r="M424" s="3">
        <f t="shared" si="60"/>
        <v>1</v>
      </c>
      <c r="N424" s="3">
        <f t="shared" si="60"/>
        <v>0</v>
      </c>
      <c r="O424" s="3">
        <f t="shared" si="60"/>
        <v>0</v>
      </c>
      <c r="P424" s="3">
        <f t="shared" si="60"/>
        <v>0</v>
      </c>
    </row>
    <row r="425" spans="1:17" hidden="1">
      <c r="A425" s="3">
        <v>316</v>
      </c>
      <c r="B425" s="3">
        <v>370</v>
      </c>
      <c r="C425" s="3">
        <v>2023</v>
      </c>
      <c r="D425" s="3" t="s">
        <v>17</v>
      </c>
      <c r="F425" s="3" t="s">
        <v>273</v>
      </c>
      <c r="G425" s="3">
        <v>1</v>
      </c>
      <c r="H425" s="3">
        <v>14</v>
      </c>
      <c r="I425" s="45">
        <f t="shared" si="56"/>
        <v>14</v>
      </c>
      <c r="J425" s="3">
        <v>5</v>
      </c>
      <c r="L425" s="3"/>
    </row>
    <row r="426" spans="1:17" hidden="1">
      <c r="A426" s="3">
        <v>320</v>
      </c>
      <c r="B426" s="3">
        <v>371</v>
      </c>
      <c r="C426" s="3">
        <v>2023</v>
      </c>
      <c r="D426" s="3" t="s">
        <v>17</v>
      </c>
      <c r="F426" s="3" t="s">
        <v>139</v>
      </c>
      <c r="G426" s="3">
        <v>1</v>
      </c>
      <c r="H426" s="3">
        <v>3</v>
      </c>
      <c r="I426" s="45">
        <f t="shared" si="56"/>
        <v>3</v>
      </c>
      <c r="L426" s="3"/>
    </row>
    <row r="427" spans="1:17">
      <c r="A427" s="3">
        <v>318</v>
      </c>
      <c r="B427" s="3">
        <v>372</v>
      </c>
      <c r="C427" s="3">
        <v>2023</v>
      </c>
      <c r="D427" s="3" t="s">
        <v>32</v>
      </c>
      <c r="E427" s="3" t="s">
        <v>598</v>
      </c>
      <c r="F427" s="3" t="s">
        <v>52</v>
      </c>
      <c r="G427" s="3">
        <v>1</v>
      </c>
      <c r="H427" s="3">
        <v>37</v>
      </c>
      <c r="I427" s="45">
        <f t="shared" si="56"/>
        <v>37</v>
      </c>
      <c r="J427" s="3">
        <v>5</v>
      </c>
      <c r="L427" s="3"/>
      <c r="M427" s="10">
        <v>1</v>
      </c>
    </row>
    <row r="428" spans="1:17" hidden="1">
      <c r="A428" s="3">
        <v>319</v>
      </c>
      <c r="B428" s="3">
        <v>373</v>
      </c>
      <c r="C428" s="3">
        <v>2023</v>
      </c>
      <c r="D428" s="3" t="s">
        <v>34</v>
      </c>
      <c r="F428" s="3" t="s">
        <v>106</v>
      </c>
      <c r="G428" s="3">
        <v>1</v>
      </c>
      <c r="H428" s="3">
        <v>5</v>
      </c>
      <c r="I428" s="45">
        <f t="shared" si="56"/>
        <v>5</v>
      </c>
      <c r="L428" s="3"/>
    </row>
    <row r="429" spans="1:17" hidden="1">
      <c r="A429" s="3">
        <v>314</v>
      </c>
      <c r="B429" s="3">
        <v>374</v>
      </c>
      <c r="C429" s="3">
        <v>2023</v>
      </c>
      <c r="D429" s="3" t="s">
        <v>29</v>
      </c>
      <c r="F429" s="3" t="s">
        <v>58</v>
      </c>
      <c r="G429" s="3">
        <v>1</v>
      </c>
      <c r="H429" s="3">
        <v>5</v>
      </c>
      <c r="I429" s="45">
        <f t="shared" si="56"/>
        <v>5</v>
      </c>
      <c r="J429" s="3">
        <v>5</v>
      </c>
      <c r="L429" s="3"/>
    </row>
    <row r="430" spans="1:17" hidden="1">
      <c r="A430" s="3">
        <v>315</v>
      </c>
      <c r="B430" s="3">
        <v>375</v>
      </c>
      <c r="C430" s="3">
        <v>2023</v>
      </c>
      <c r="D430" s="3" t="s">
        <v>29</v>
      </c>
      <c r="F430" s="3" t="s">
        <v>22</v>
      </c>
      <c r="G430" s="3">
        <v>1</v>
      </c>
      <c r="H430" s="3">
        <v>9</v>
      </c>
      <c r="I430" s="45">
        <f t="shared" si="56"/>
        <v>9</v>
      </c>
      <c r="J430" s="3">
        <v>5</v>
      </c>
      <c r="L430" s="3"/>
    </row>
    <row r="431" spans="1:17" hidden="1">
      <c r="A431" s="3">
        <v>317</v>
      </c>
      <c r="B431" s="3">
        <v>376</v>
      </c>
      <c r="C431" s="3">
        <v>2023</v>
      </c>
      <c r="D431" s="3" t="s">
        <v>226</v>
      </c>
      <c r="F431" s="3" t="s">
        <v>226</v>
      </c>
      <c r="G431" s="3">
        <v>22</v>
      </c>
      <c r="H431" s="3">
        <v>47</v>
      </c>
      <c r="I431" s="45">
        <f t="shared" si="56"/>
        <v>2.1363636363636362</v>
      </c>
      <c r="J431" s="3">
        <v>4</v>
      </c>
      <c r="L431" s="3"/>
      <c r="O431" s="3">
        <v>2</v>
      </c>
      <c r="P431" s="3">
        <v>2</v>
      </c>
      <c r="Q431" s="3" t="s">
        <v>274</v>
      </c>
    </row>
    <row r="432" spans="1:17" hidden="1">
      <c r="C432" s="8" t="s">
        <v>431</v>
      </c>
      <c r="G432" s="3">
        <f>SUBTOTAL(9,G425:G431)</f>
        <v>1</v>
      </c>
      <c r="H432" s="3">
        <f>SUBTOTAL(9,H425:H431)</f>
        <v>37</v>
      </c>
      <c r="I432" s="45">
        <f t="shared" si="56"/>
        <v>37</v>
      </c>
      <c r="J432" s="45">
        <f>SUM(J425:J431)/COUNT(J425:J431)</f>
        <v>4.8</v>
      </c>
      <c r="K432" s="3">
        <f t="shared" ref="K432:P432" si="61">SUBTOTAL(9,K425:K431)</f>
        <v>0</v>
      </c>
      <c r="L432" s="3">
        <f t="shared" si="61"/>
        <v>0</v>
      </c>
      <c r="M432" s="3">
        <f t="shared" si="61"/>
        <v>1</v>
      </c>
      <c r="N432" s="3">
        <f t="shared" si="61"/>
        <v>0</v>
      </c>
      <c r="O432" s="3">
        <f t="shared" si="61"/>
        <v>0</v>
      </c>
      <c r="P432" s="3">
        <f t="shared" si="61"/>
        <v>0</v>
      </c>
    </row>
    <row r="433" spans="1:17" hidden="1">
      <c r="A433" s="3">
        <v>513</v>
      </c>
      <c r="B433" s="3">
        <v>377</v>
      </c>
      <c r="C433" s="3">
        <v>2024</v>
      </c>
      <c r="D433" s="3" t="s">
        <v>17</v>
      </c>
      <c r="F433" s="3" t="s">
        <v>69</v>
      </c>
      <c r="G433" s="3">
        <v>1</v>
      </c>
      <c r="H433" s="3">
        <v>22</v>
      </c>
      <c r="I433" s="45">
        <f t="shared" si="56"/>
        <v>22</v>
      </c>
      <c r="J433" s="3">
        <v>5</v>
      </c>
      <c r="L433" s="3"/>
    </row>
    <row r="434" spans="1:17" hidden="1">
      <c r="A434" s="3">
        <v>512</v>
      </c>
      <c r="B434" s="3">
        <v>378</v>
      </c>
      <c r="C434" s="3">
        <v>2024</v>
      </c>
      <c r="D434" s="3" t="s">
        <v>32</v>
      </c>
      <c r="F434" s="3" t="s">
        <v>69</v>
      </c>
      <c r="G434" s="3">
        <v>1</v>
      </c>
      <c r="H434" s="3">
        <v>5</v>
      </c>
      <c r="I434" s="45">
        <f t="shared" si="56"/>
        <v>5</v>
      </c>
      <c r="J434" s="3">
        <v>4</v>
      </c>
      <c r="L434" s="3"/>
    </row>
    <row r="435" spans="1:17" hidden="1">
      <c r="A435" s="3">
        <v>511</v>
      </c>
      <c r="B435" s="3">
        <v>379</v>
      </c>
      <c r="C435" s="3">
        <v>2024</v>
      </c>
      <c r="D435" s="3" t="s">
        <v>29</v>
      </c>
      <c r="F435" s="3" t="s">
        <v>113</v>
      </c>
      <c r="G435" s="3">
        <v>1</v>
      </c>
      <c r="H435" s="3">
        <v>5</v>
      </c>
      <c r="I435" s="45">
        <f t="shared" si="56"/>
        <v>5</v>
      </c>
      <c r="J435" s="3">
        <v>5</v>
      </c>
      <c r="L435" s="3"/>
    </row>
    <row r="436" spans="1:17">
      <c r="A436" s="3">
        <v>510</v>
      </c>
      <c r="B436" s="3">
        <v>380</v>
      </c>
      <c r="C436" s="3">
        <v>2024</v>
      </c>
      <c r="D436" s="3" t="s">
        <v>226</v>
      </c>
      <c r="E436" s="3" t="s">
        <v>598</v>
      </c>
      <c r="F436" s="3" t="s">
        <v>85</v>
      </c>
      <c r="G436" s="3">
        <v>2</v>
      </c>
      <c r="H436" s="3">
        <v>9</v>
      </c>
      <c r="I436" s="45">
        <f t="shared" si="56"/>
        <v>4.5</v>
      </c>
      <c r="J436" s="3">
        <v>4</v>
      </c>
      <c r="L436" s="3"/>
      <c r="M436" s="10">
        <v>1</v>
      </c>
      <c r="O436" s="3">
        <v>1</v>
      </c>
    </row>
    <row r="437" spans="1:17">
      <c r="A437" s="3">
        <v>509</v>
      </c>
      <c r="B437" s="3">
        <v>381</v>
      </c>
      <c r="C437" s="3">
        <v>2024</v>
      </c>
      <c r="D437" s="3" t="s">
        <v>226</v>
      </c>
      <c r="E437" s="3" t="s">
        <v>598</v>
      </c>
      <c r="F437" s="3" t="s">
        <v>226</v>
      </c>
      <c r="G437" s="3">
        <v>15</v>
      </c>
      <c r="H437" s="3">
        <v>30</v>
      </c>
      <c r="I437" s="45">
        <f t="shared" si="56"/>
        <v>2</v>
      </c>
      <c r="J437" s="3">
        <v>3</v>
      </c>
      <c r="L437" s="3"/>
      <c r="M437" s="10">
        <v>2</v>
      </c>
    </row>
    <row r="438" spans="1:17" hidden="1">
      <c r="C438" s="8" t="s">
        <v>432</v>
      </c>
      <c r="G438" s="3">
        <f>SUBTOTAL(9,G433:G437)</f>
        <v>17</v>
      </c>
      <c r="H438" s="3">
        <f>SUBTOTAL(9,H433:H437)</f>
        <v>39</v>
      </c>
      <c r="I438" s="45">
        <f t="shared" si="56"/>
        <v>2.2941176470588234</v>
      </c>
      <c r="J438" s="45">
        <f>SUM(J433:J437)/COUNT(J433:J437)</f>
        <v>4.2</v>
      </c>
      <c r="K438" s="3">
        <f t="shared" ref="K438:P438" si="62">SUBTOTAL(9,K433:K437)</f>
        <v>0</v>
      </c>
      <c r="L438" s="3">
        <f t="shared" si="62"/>
        <v>0</v>
      </c>
      <c r="M438" s="3">
        <f t="shared" si="62"/>
        <v>3</v>
      </c>
      <c r="N438" s="3">
        <f t="shared" si="62"/>
        <v>0</v>
      </c>
      <c r="O438" s="3">
        <f t="shared" si="62"/>
        <v>1</v>
      </c>
      <c r="P438" s="3">
        <f t="shared" si="62"/>
        <v>0</v>
      </c>
    </row>
    <row r="439" spans="1:17" hidden="1">
      <c r="A439" s="3">
        <v>92</v>
      </c>
      <c r="B439" s="3">
        <v>382</v>
      </c>
      <c r="C439" s="3">
        <v>2026</v>
      </c>
      <c r="D439" s="3" t="s">
        <v>34</v>
      </c>
      <c r="F439" s="3" t="s">
        <v>106</v>
      </c>
      <c r="G439" s="3">
        <v>1</v>
      </c>
      <c r="H439" s="3">
        <v>5</v>
      </c>
      <c r="I439" s="45">
        <f t="shared" si="56"/>
        <v>5</v>
      </c>
      <c r="J439" s="3">
        <v>4</v>
      </c>
      <c r="L439" s="3"/>
      <c r="Q439" s="3" t="s">
        <v>108</v>
      </c>
    </row>
    <row r="440" spans="1:17" hidden="1">
      <c r="A440" s="3">
        <v>93</v>
      </c>
      <c r="B440" s="3">
        <v>383</v>
      </c>
      <c r="C440" s="3">
        <v>2026</v>
      </c>
      <c r="D440" s="3" t="s">
        <v>226</v>
      </c>
      <c r="F440" s="3" t="s">
        <v>104</v>
      </c>
      <c r="G440" s="3">
        <v>12</v>
      </c>
      <c r="H440" s="3">
        <v>84</v>
      </c>
      <c r="I440" s="45">
        <f t="shared" si="56"/>
        <v>7</v>
      </c>
      <c r="L440" s="3"/>
      <c r="Q440" s="3" t="s">
        <v>105</v>
      </c>
    </row>
    <row r="441" spans="1:17" hidden="1">
      <c r="C441" s="8" t="s">
        <v>433</v>
      </c>
      <c r="G441" s="3">
        <f>SUBTOTAL(9,G439:G440)</f>
        <v>0</v>
      </c>
      <c r="H441" s="3">
        <f>SUBTOTAL(9,H439:H440)</f>
        <v>0</v>
      </c>
      <c r="I441" s="45" t="e">
        <f t="shared" si="56"/>
        <v>#DIV/0!</v>
      </c>
      <c r="J441" s="3">
        <v>4</v>
      </c>
      <c r="K441" s="3">
        <f t="shared" ref="K441:P441" si="63">SUBTOTAL(9,K439:K440)</f>
        <v>0</v>
      </c>
      <c r="L441" s="3">
        <f t="shared" si="63"/>
        <v>0</v>
      </c>
      <c r="M441" s="3">
        <f t="shared" si="63"/>
        <v>0</v>
      </c>
      <c r="N441" s="3">
        <f t="shared" si="63"/>
        <v>0</v>
      </c>
      <c r="O441" s="3">
        <f t="shared" si="63"/>
        <v>0</v>
      </c>
      <c r="P441" s="3">
        <f t="shared" si="63"/>
        <v>0</v>
      </c>
    </row>
    <row r="442" spans="1:17" hidden="1">
      <c r="A442" s="3">
        <v>145</v>
      </c>
      <c r="B442" s="3">
        <v>384</v>
      </c>
      <c r="C442" s="3">
        <v>2027</v>
      </c>
      <c r="D442" s="3" t="s">
        <v>17</v>
      </c>
      <c r="F442" s="3" t="s">
        <v>159</v>
      </c>
      <c r="G442" s="3">
        <v>1</v>
      </c>
      <c r="H442" s="3">
        <v>9</v>
      </c>
      <c r="I442" s="45">
        <f t="shared" si="56"/>
        <v>9</v>
      </c>
      <c r="J442" s="3">
        <v>4</v>
      </c>
      <c r="L442" s="3"/>
      <c r="M442" s="3">
        <v>1</v>
      </c>
      <c r="Q442" s="3" t="s">
        <v>160</v>
      </c>
    </row>
    <row r="443" spans="1:17" hidden="1">
      <c r="A443" s="3">
        <v>142</v>
      </c>
      <c r="B443" s="3">
        <v>385</v>
      </c>
      <c r="C443" s="3">
        <v>2027</v>
      </c>
      <c r="D443" s="3" t="s">
        <v>34</v>
      </c>
      <c r="F443" s="3" t="s">
        <v>155</v>
      </c>
      <c r="G443" s="3">
        <v>1</v>
      </c>
      <c r="H443" s="3">
        <v>18</v>
      </c>
      <c r="I443" s="45">
        <f t="shared" si="56"/>
        <v>18</v>
      </c>
      <c r="J443" s="3">
        <v>5</v>
      </c>
      <c r="L443" s="3"/>
      <c r="Q443" s="3" t="s">
        <v>156</v>
      </c>
    </row>
    <row r="444" spans="1:17" hidden="1">
      <c r="A444" s="3">
        <v>143</v>
      </c>
      <c r="B444" s="3">
        <v>386</v>
      </c>
      <c r="C444" s="3">
        <v>2027</v>
      </c>
      <c r="D444" s="3" t="s">
        <v>29</v>
      </c>
      <c r="F444" s="3" t="s">
        <v>157</v>
      </c>
      <c r="G444" s="3">
        <v>1</v>
      </c>
      <c r="H444" s="3">
        <v>9</v>
      </c>
      <c r="I444" s="45">
        <f t="shared" si="56"/>
        <v>9</v>
      </c>
      <c r="J444" s="3">
        <v>4</v>
      </c>
      <c r="L444" s="3"/>
    </row>
    <row r="445" spans="1:17" hidden="1">
      <c r="A445" s="3">
        <v>144</v>
      </c>
      <c r="B445" s="3">
        <v>387</v>
      </c>
      <c r="C445" s="3">
        <v>2027</v>
      </c>
      <c r="D445" s="3" t="s">
        <v>29</v>
      </c>
      <c r="F445" s="3" t="s">
        <v>22</v>
      </c>
      <c r="G445" s="3">
        <v>2</v>
      </c>
      <c r="H445" s="3">
        <v>13</v>
      </c>
      <c r="I445" s="45">
        <f t="shared" si="56"/>
        <v>6.5</v>
      </c>
      <c r="J445" s="3">
        <v>5</v>
      </c>
      <c r="L445" s="3"/>
      <c r="M445" s="3">
        <v>1</v>
      </c>
      <c r="N445" s="3">
        <v>1</v>
      </c>
      <c r="Q445" s="3" t="s">
        <v>158</v>
      </c>
    </row>
    <row r="446" spans="1:17" hidden="1">
      <c r="A446" s="3">
        <v>146</v>
      </c>
      <c r="B446" s="3">
        <v>388</v>
      </c>
      <c r="C446" s="3">
        <v>2027</v>
      </c>
      <c r="D446" s="3" t="s">
        <v>226</v>
      </c>
      <c r="F446" s="3" t="s">
        <v>104</v>
      </c>
      <c r="G446" s="3">
        <v>28</v>
      </c>
      <c r="H446" s="3">
        <v>137</v>
      </c>
      <c r="I446" s="45">
        <f t="shared" si="56"/>
        <v>4.8928571428571432</v>
      </c>
      <c r="J446" s="3">
        <v>3.5</v>
      </c>
      <c r="L446" s="3"/>
    </row>
    <row r="447" spans="1:17" hidden="1">
      <c r="C447" s="8" t="s">
        <v>434</v>
      </c>
      <c r="G447" s="3">
        <f>SUBTOTAL(9,G442:G446)</f>
        <v>0</v>
      </c>
      <c r="H447" s="3">
        <f>SUBTOTAL(9,H442:H446)</f>
        <v>0</v>
      </c>
      <c r="I447" s="45" t="e">
        <f t="shared" si="56"/>
        <v>#DIV/0!</v>
      </c>
      <c r="J447" s="45">
        <f>SUM(J442:J446)/COUNT(J442:J446)</f>
        <v>4.3</v>
      </c>
      <c r="K447" s="3">
        <f t="shared" ref="K447:P447" si="64">SUBTOTAL(9,K442:K446)</f>
        <v>0</v>
      </c>
      <c r="L447" s="3">
        <f t="shared" si="64"/>
        <v>0</v>
      </c>
      <c r="M447" s="3">
        <f t="shared" si="64"/>
        <v>0</v>
      </c>
      <c r="N447" s="3">
        <f t="shared" si="64"/>
        <v>0</v>
      </c>
      <c r="O447" s="3">
        <f t="shared" si="64"/>
        <v>0</v>
      </c>
      <c r="P447" s="3">
        <f t="shared" si="64"/>
        <v>0</v>
      </c>
    </row>
    <row r="448" spans="1:17" hidden="1">
      <c r="A448" s="3">
        <v>517</v>
      </c>
      <c r="B448" s="3">
        <v>389</v>
      </c>
      <c r="C448" s="3">
        <v>2028</v>
      </c>
      <c r="D448" s="3" t="s">
        <v>17</v>
      </c>
      <c r="F448" s="3" t="s">
        <v>69</v>
      </c>
      <c r="G448" s="3">
        <v>1</v>
      </c>
      <c r="H448" s="3">
        <v>14</v>
      </c>
      <c r="I448" s="45">
        <f t="shared" si="56"/>
        <v>14</v>
      </c>
      <c r="J448" s="3">
        <v>4</v>
      </c>
      <c r="L448" s="3"/>
      <c r="N448" s="3">
        <v>1</v>
      </c>
    </row>
    <row r="449" spans="1:17" hidden="1">
      <c r="A449" s="3">
        <v>516</v>
      </c>
      <c r="B449" s="3">
        <v>390</v>
      </c>
      <c r="C449" s="3">
        <v>2028</v>
      </c>
      <c r="D449" s="3" t="s">
        <v>17</v>
      </c>
      <c r="F449" s="3" t="s">
        <v>58</v>
      </c>
      <c r="G449" s="3">
        <v>1</v>
      </c>
      <c r="H449" s="3">
        <v>47</v>
      </c>
      <c r="I449" s="45">
        <f t="shared" si="56"/>
        <v>47</v>
      </c>
      <c r="J449" s="3">
        <v>4</v>
      </c>
      <c r="K449" s="3">
        <v>1</v>
      </c>
      <c r="L449" s="3"/>
      <c r="N449" s="3">
        <v>1</v>
      </c>
    </row>
    <row r="450" spans="1:17" hidden="1">
      <c r="A450" s="3">
        <v>515</v>
      </c>
      <c r="B450" s="3">
        <v>391</v>
      </c>
      <c r="C450" s="3">
        <v>2028</v>
      </c>
      <c r="D450" s="3" t="s">
        <v>40</v>
      </c>
      <c r="F450" s="3" t="s">
        <v>282</v>
      </c>
      <c r="G450" s="3">
        <v>4</v>
      </c>
      <c r="H450" s="3">
        <v>7</v>
      </c>
      <c r="I450" s="45">
        <f t="shared" si="56"/>
        <v>1.75</v>
      </c>
      <c r="J450" s="3">
        <v>4</v>
      </c>
      <c r="K450" s="3">
        <v>1</v>
      </c>
      <c r="L450" s="3"/>
      <c r="N450" s="3">
        <v>4</v>
      </c>
    </row>
    <row r="451" spans="1:17" hidden="1">
      <c r="A451" s="3">
        <v>514</v>
      </c>
      <c r="B451" s="3">
        <v>392</v>
      </c>
      <c r="C451" s="3">
        <v>2028</v>
      </c>
      <c r="D451" s="3" t="s">
        <v>226</v>
      </c>
      <c r="F451" s="3" t="s">
        <v>226</v>
      </c>
      <c r="G451" s="3">
        <v>13</v>
      </c>
      <c r="H451" s="3">
        <v>28</v>
      </c>
      <c r="I451" s="45">
        <f t="shared" ref="I451:I514" si="65">H451/G451</f>
        <v>2.1538461538461537</v>
      </c>
      <c r="J451" s="3">
        <v>3</v>
      </c>
      <c r="L451" s="3"/>
      <c r="N451" s="3">
        <v>13</v>
      </c>
    </row>
    <row r="452" spans="1:17" hidden="1">
      <c r="C452" s="8" t="s">
        <v>435</v>
      </c>
      <c r="G452" s="3">
        <f>SUBTOTAL(9,G448:G451)</f>
        <v>0</v>
      </c>
      <c r="H452" s="3">
        <f>SUBTOTAL(9,H448:H451)</f>
        <v>0</v>
      </c>
      <c r="I452" s="45" t="e">
        <f t="shared" si="65"/>
        <v>#DIV/0!</v>
      </c>
      <c r="J452" s="45">
        <f>SUM(J448:J451)/COUNT(J448:J451)</f>
        <v>3.75</v>
      </c>
      <c r="K452" s="3">
        <f t="shared" ref="K452:P452" si="66">SUBTOTAL(9,K448:K451)</f>
        <v>0</v>
      </c>
      <c r="L452" s="3">
        <f t="shared" si="66"/>
        <v>0</v>
      </c>
      <c r="M452" s="3">
        <f t="shared" si="66"/>
        <v>0</v>
      </c>
      <c r="N452" s="3">
        <f t="shared" si="66"/>
        <v>0</v>
      </c>
      <c r="O452" s="3">
        <f t="shared" si="66"/>
        <v>0</v>
      </c>
      <c r="P452" s="3">
        <f t="shared" si="66"/>
        <v>0</v>
      </c>
    </row>
    <row r="453" spans="1:17" hidden="1">
      <c r="A453" s="3">
        <v>448</v>
      </c>
      <c r="B453" s="3">
        <v>393</v>
      </c>
      <c r="C453" s="3">
        <v>2029</v>
      </c>
      <c r="D453" s="3" t="s">
        <v>17</v>
      </c>
      <c r="F453" s="3" t="s">
        <v>77</v>
      </c>
      <c r="G453" s="3">
        <v>1</v>
      </c>
      <c r="H453" s="3">
        <v>18</v>
      </c>
      <c r="I453" s="45">
        <f t="shared" si="65"/>
        <v>18</v>
      </c>
      <c r="J453" s="3">
        <v>4</v>
      </c>
      <c r="K453" s="3">
        <v>1</v>
      </c>
      <c r="L453" s="3"/>
      <c r="N453" s="3">
        <v>1</v>
      </c>
      <c r="Q453" s="3" t="s">
        <v>329</v>
      </c>
    </row>
    <row r="454" spans="1:17" hidden="1">
      <c r="A454" s="3">
        <v>450</v>
      </c>
      <c r="B454" s="3">
        <v>394</v>
      </c>
      <c r="C454" s="3">
        <v>2029</v>
      </c>
      <c r="D454" s="3" t="s">
        <v>17</v>
      </c>
      <c r="F454" s="3" t="s">
        <v>77</v>
      </c>
      <c r="G454" s="3">
        <v>1</v>
      </c>
      <c r="H454" s="3">
        <v>8</v>
      </c>
      <c r="I454" s="45">
        <f t="shared" si="65"/>
        <v>8</v>
      </c>
      <c r="J454" s="3">
        <v>4</v>
      </c>
      <c r="L454" s="3"/>
      <c r="N454" s="3">
        <v>1</v>
      </c>
    </row>
    <row r="455" spans="1:17" hidden="1">
      <c r="A455" s="3">
        <v>451</v>
      </c>
      <c r="B455" s="3">
        <v>395</v>
      </c>
      <c r="C455" s="3">
        <v>2029</v>
      </c>
      <c r="D455" s="3" t="s">
        <v>17</v>
      </c>
      <c r="F455" s="3" t="s">
        <v>22</v>
      </c>
      <c r="G455" s="3">
        <v>2</v>
      </c>
      <c r="H455" s="3">
        <v>17</v>
      </c>
      <c r="I455" s="45">
        <f t="shared" si="65"/>
        <v>8.5</v>
      </c>
      <c r="J455" s="3">
        <v>4</v>
      </c>
      <c r="L455" s="3"/>
      <c r="N455" s="3">
        <v>2</v>
      </c>
    </row>
    <row r="456" spans="1:17" hidden="1">
      <c r="A456" s="3">
        <v>444</v>
      </c>
      <c r="B456" s="3">
        <v>396</v>
      </c>
      <c r="C456" s="3">
        <v>2029</v>
      </c>
      <c r="D456" s="3" t="s">
        <v>32</v>
      </c>
      <c r="F456" s="3" t="s">
        <v>326</v>
      </c>
      <c r="G456" s="3">
        <v>1</v>
      </c>
      <c r="H456" s="3">
        <v>5</v>
      </c>
      <c r="I456" s="45">
        <f t="shared" si="65"/>
        <v>5</v>
      </c>
      <c r="J456" s="3">
        <v>2</v>
      </c>
      <c r="L456" s="3"/>
      <c r="N456" s="3">
        <v>1</v>
      </c>
      <c r="Q456" s="3" t="s">
        <v>327</v>
      </c>
    </row>
    <row r="457" spans="1:17" hidden="1">
      <c r="A457" s="3">
        <v>452</v>
      </c>
      <c r="B457" s="3">
        <v>397</v>
      </c>
      <c r="C457" s="3">
        <v>2029</v>
      </c>
      <c r="D457" s="3" t="s">
        <v>32</v>
      </c>
      <c r="F457" s="3" t="s">
        <v>22</v>
      </c>
      <c r="G457" s="3">
        <v>1</v>
      </c>
      <c r="H457" s="3">
        <v>40</v>
      </c>
      <c r="I457" s="45">
        <f t="shared" si="65"/>
        <v>40</v>
      </c>
      <c r="J457" s="3">
        <v>5</v>
      </c>
      <c r="L457" s="3"/>
      <c r="N457" s="3">
        <v>1</v>
      </c>
    </row>
    <row r="458" spans="1:17" hidden="1">
      <c r="A458" s="3">
        <v>455</v>
      </c>
      <c r="B458" s="3">
        <v>398</v>
      </c>
      <c r="C458" s="3">
        <v>2029</v>
      </c>
      <c r="D458" s="3" t="s">
        <v>32</v>
      </c>
      <c r="F458" s="3" t="s">
        <v>113</v>
      </c>
      <c r="G458" s="3">
        <v>1</v>
      </c>
      <c r="H458" s="3">
        <v>13</v>
      </c>
      <c r="I458" s="45">
        <f t="shared" si="65"/>
        <v>13</v>
      </c>
      <c r="J458" s="3">
        <v>4</v>
      </c>
      <c r="L458" s="3"/>
      <c r="N458" s="3">
        <v>1</v>
      </c>
    </row>
    <row r="459" spans="1:17" hidden="1">
      <c r="A459" s="3">
        <v>454</v>
      </c>
      <c r="B459" s="3">
        <v>399</v>
      </c>
      <c r="C459" s="3">
        <v>2029</v>
      </c>
      <c r="D459" s="3" t="s">
        <v>40</v>
      </c>
      <c r="F459" s="3" t="s">
        <v>244</v>
      </c>
      <c r="G459" s="3">
        <v>1</v>
      </c>
      <c r="H459" s="3">
        <v>3</v>
      </c>
      <c r="I459" s="45">
        <f t="shared" si="65"/>
        <v>3</v>
      </c>
      <c r="J459" s="3">
        <v>4</v>
      </c>
      <c r="L459" s="3"/>
      <c r="N459" s="3">
        <v>1</v>
      </c>
    </row>
    <row r="460" spans="1:17" hidden="1">
      <c r="A460" s="3">
        <v>457</v>
      </c>
      <c r="B460" s="3">
        <v>400</v>
      </c>
      <c r="C460" s="3">
        <v>2029</v>
      </c>
      <c r="D460" s="3" t="s">
        <v>40</v>
      </c>
      <c r="F460" s="3" t="s">
        <v>85</v>
      </c>
      <c r="G460" s="3">
        <v>1</v>
      </c>
      <c r="H460" s="3">
        <v>9</v>
      </c>
      <c r="I460" s="45">
        <f t="shared" si="65"/>
        <v>9</v>
      </c>
      <c r="J460" s="3">
        <v>4</v>
      </c>
      <c r="L460" s="3"/>
      <c r="N460" s="3">
        <v>1</v>
      </c>
    </row>
    <row r="461" spans="1:17" hidden="1">
      <c r="A461" s="3">
        <v>445</v>
      </c>
      <c r="B461" s="3">
        <v>401</v>
      </c>
      <c r="C461" s="3">
        <v>2029</v>
      </c>
      <c r="D461" s="3" t="s">
        <v>29</v>
      </c>
      <c r="F461" s="3" t="s">
        <v>71</v>
      </c>
      <c r="G461" s="3">
        <v>2</v>
      </c>
      <c r="H461" s="3">
        <v>29</v>
      </c>
      <c r="I461" s="45">
        <f t="shared" si="65"/>
        <v>14.5</v>
      </c>
      <c r="J461" s="3">
        <v>4</v>
      </c>
      <c r="L461" s="3"/>
      <c r="N461" s="3">
        <v>2</v>
      </c>
    </row>
    <row r="462" spans="1:17" hidden="1">
      <c r="A462" s="3">
        <v>449</v>
      </c>
      <c r="B462" s="3">
        <v>402</v>
      </c>
      <c r="C462" s="3">
        <v>2029</v>
      </c>
      <c r="D462" s="3" t="s">
        <v>29</v>
      </c>
      <c r="F462" s="3" t="s">
        <v>71</v>
      </c>
      <c r="G462" s="3">
        <v>1</v>
      </c>
      <c r="H462" s="3">
        <v>13</v>
      </c>
      <c r="I462" s="45">
        <f t="shared" si="65"/>
        <v>13</v>
      </c>
      <c r="J462" s="3">
        <v>4</v>
      </c>
      <c r="L462" s="3"/>
      <c r="N462" s="3">
        <v>1</v>
      </c>
    </row>
    <row r="463" spans="1:17" hidden="1">
      <c r="A463" s="3">
        <v>453</v>
      </c>
      <c r="B463" s="3">
        <v>403</v>
      </c>
      <c r="C463" s="3">
        <v>2029</v>
      </c>
      <c r="D463" s="3" t="s">
        <v>29</v>
      </c>
      <c r="F463" s="3" t="s">
        <v>71</v>
      </c>
      <c r="G463" s="3">
        <v>1</v>
      </c>
      <c r="H463" s="3">
        <v>17</v>
      </c>
      <c r="I463" s="45">
        <f t="shared" si="65"/>
        <v>17</v>
      </c>
      <c r="J463" s="3">
        <v>4</v>
      </c>
      <c r="L463" s="3"/>
      <c r="N463" s="3">
        <v>1</v>
      </c>
      <c r="Q463" s="3" t="s">
        <v>330</v>
      </c>
    </row>
    <row r="464" spans="1:17" hidden="1">
      <c r="A464" s="3">
        <v>456</v>
      </c>
      <c r="B464" s="3">
        <v>404</v>
      </c>
      <c r="C464" s="3">
        <v>2029</v>
      </c>
      <c r="D464" s="3" t="s">
        <v>29</v>
      </c>
      <c r="F464" s="3" t="s">
        <v>22</v>
      </c>
      <c r="G464" s="3">
        <v>1</v>
      </c>
      <c r="H464" s="3">
        <v>4</v>
      </c>
      <c r="I464" s="45">
        <f t="shared" si="65"/>
        <v>4</v>
      </c>
      <c r="J464" s="3">
        <v>4</v>
      </c>
      <c r="L464" s="3"/>
      <c r="N464" s="3">
        <v>1</v>
      </c>
    </row>
    <row r="465" spans="1:17" hidden="1">
      <c r="A465" s="3">
        <v>447</v>
      </c>
      <c r="B465" s="3">
        <v>405</v>
      </c>
      <c r="C465" s="3">
        <v>2029</v>
      </c>
      <c r="D465" s="3" t="s">
        <v>29</v>
      </c>
      <c r="F465" s="3" t="s">
        <v>20</v>
      </c>
      <c r="G465" s="3">
        <v>1</v>
      </c>
      <c r="H465" s="3">
        <v>5</v>
      </c>
      <c r="I465" s="45">
        <f t="shared" si="65"/>
        <v>5</v>
      </c>
      <c r="L465" s="3"/>
      <c r="N465" s="3">
        <v>1</v>
      </c>
    </row>
    <row r="466" spans="1:17" hidden="1">
      <c r="A466" s="3">
        <v>446</v>
      </c>
      <c r="B466" s="3">
        <v>406</v>
      </c>
      <c r="C466" s="3">
        <v>2029</v>
      </c>
      <c r="D466" s="3" t="s">
        <v>226</v>
      </c>
      <c r="E466" s="3" t="s">
        <v>598</v>
      </c>
      <c r="F466" s="3" t="s">
        <v>226</v>
      </c>
      <c r="G466" s="3">
        <v>24</v>
      </c>
      <c r="H466" s="3">
        <v>26</v>
      </c>
      <c r="I466" s="45">
        <f t="shared" si="65"/>
        <v>1.0833333333333333</v>
      </c>
      <c r="J466" s="3">
        <v>2</v>
      </c>
      <c r="L466" s="10">
        <v>1</v>
      </c>
      <c r="N466" s="3">
        <v>24</v>
      </c>
      <c r="Q466" s="3" t="s">
        <v>328</v>
      </c>
    </row>
    <row r="467" spans="1:17" hidden="1">
      <c r="C467" s="8" t="s">
        <v>436</v>
      </c>
      <c r="G467" s="3">
        <f>SUBTOTAL(9,G453:G466)</f>
        <v>0</v>
      </c>
      <c r="H467" s="3">
        <f>SUBTOTAL(9,H453:H466)</f>
        <v>0</v>
      </c>
      <c r="I467" s="45" t="e">
        <f t="shared" si="65"/>
        <v>#DIV/0!</v>
      </c>
      <c r="J467" s="45">
        <f>SUM(J453:J466)/COUNT(J453:J466)</f>
        <v>3.7692307692307692</v>
      </c>
      <c r="K467" s="3">
        <f t="shared" ref="K467:P467" si="67">SUBTOTAL(9,K453:K466)</f>
        <v>0</v>
      </c>
      <c r="L467" s="3">
        <f t="shared" si="67"/>
        <v>0</v>
      </c>
      <c r="M467" s="3">
        <f t="shared" si="67"/>
        <v>0</v>
      </c>
      <c r="N467" s="3">
        <f t="shared" si="67"/>
        <v>0</v>
      </c>
      <c r="O467" s="3">
        <f t="shared" si="67"/>
        <v>0</v>
      </c>
      <c r="P467" s="3">
        <f t="shared" si="67"/>
        <v>0</v>
      </c>
    </row>
    <row r="468" spans="1:17" hidden="1">
      <c r="A468" s="3">
        <v>532</v>
      </c>
      <c r="B468" s="3">
        <v>407</v>
      </c>
      <c r="C468" s="3">
        <v>2030</v>
      </c>
      <c r="D468" s="3" t="s">
        <v>142</v>
      </c>
      <c r="F468" s="3" t="s">
        <v>20</v>
      </c>
      <c r="G468" s="3">
        <v>1</v>
      </c>
      <c r="H468" s="3">
        <v>20</v>
      </c>
      <c r="I468" s="45">
        <f t="shared" si="65"/>
        <v>20</v>
      </c>
      <c r="J468" s="3">
        <v>3</v>
      </c>
      <c r="L468" s="3"/>
      <c r="N468" s="3">
        <v>1</v>
      </c>
    </row>
    <row r="469" spans="1:17" hidden="1">
      <c r="A469" s="3">
        <v>531</v>
      </c>
      <c r="B469" s="3">
        <v>408</v>
      </c>
      <c r="C469" s="3">
        <v>2030</v>
      </c>
      <c r="D469" s="3" t="s">
        <v>34</v>
      </c>
      <c r="F469" s="3" t="s">
        <v>36</v>
      </c>
      <c r="G469" s="3">
        <v>1</v>
      </c>
      <c r="H469" s="3">
        <v>7</v>
      </c>
      <c r="I469" s="45">
        <f t="shared" si="65"/>
        <v>7</v>
      </c>
      <c r="J469" s="3">
        <v>4</v>
      </c>
      <c r="L469" s="3"/>
      <c r="N469" s="3">
        <v>1</v>
      </c>
    </row>
    <row r="470" spans="1:17" hidden="1">
      <c r="A470" s="3">
        <v>530</v>
      </c>
      <c r="B470" s="3">
        <v>409</v>
      </c>
      <c r="C470" s="3">
        <v>2030</v>
      </c>
      <c r="D470" s="3" t="s">
        <v>29</v>
      </c>
      <c r="F470" s="3" t="s">
        <v>71</v>
      </c>
      <c r="G470" s="3">
        <v>1</v>
      </c>
      <c r="H470" s="3">
        <v>5</v>
      </c>
      <c r="I470" s="45">
        <f t="shared" si="65"/>
        <v>5</v>
      </c>
      <c r="J470" s="3">
        <v>4</v>
      </c>
      <c r="L470" s="3"/>
      <c r="N470" s="3">
        <v>1</v>
      </c>
    </row>
    <row r="471" spans="1:17" hidden="1">
      <c r="A471" s="3">
        <v>529</v>
      </c>
      <c r="B471" s="3">
        <v>410</v>
      </c>
      <c r="C471" s="3">
        <v>2030</v>
      </c>
      <c r="D471" s="3" t="s">
        <v>29</v>
      </c>
      <c r="F471" s="3" t="s">
        <v>86</v>
      </c>
      <c r="G471" s="3">
        <v>1</v>
      </c>
      <c r="H471" s="3">
        <v>4</v>
      </c>
      <c r="I471" s="45">
        <f t="shared" si="65"/>
        <v>4</v>
      </c>
      <c r="J471" s="3">
        <v>4</v>
      </c>
      <c r="L471" s="3"/>
      <c r="N471" s="3">
        <v>1</v>
      </c>
    </row>
    <row r="472" spans="1:17" hidden="1">
      <c r="A472" s="3">
        <v>528</v>
      </c>
      <c r="B472" s="3">
        <v>411</v>
      </c>
      <c r="C472" s="3">
        <v>2030</v>
      </c>
      <c r="D472" s="3" t="s">
        <v>226</v>
      </c>
      <c r="F472" s="3" t="s">
        <v>226</v>
      </c>
      <c r="G472" s="3">
        <v>8</v>
      </c>
      <c r="H472" s="3">
        <v>19</v>
      </c>
      <c r="I472" s="45">
        <f t="shared" si="65"/>
        <v>2.375</v>
      </c>
      <c r="J472" s="3">
        <v>3</v>
      </c>
      <c r="L472" s="3"/>
      <c r="N472" s="3">
        <v>8</v>
      </c>
    </row>
    <row r="473" spans="1:17" hidden="1">
      <c r="C473" s="8" t="s">
        <v>437</v>
      </c>
      <c r="G473" s="3">
        <f>SUBTOTAL(9,G468:G472)</f>
        <v>0</v>
      </c>
      <c r="H473" s="3">
        <f>SUBTOTAL(9,H468:H472)</f>
        <v>0</v>
      </c>
      <c r="I473" s="45" t="e">
        <f t="shared" si="65"/>
        <v>#DIV/0!</v>
      </c>
      <c r="J473" s="45">
        <f>SUM(J468:J472)/COUNT(J468:J472)</f>
        <v>3.6</v>
      </c>
      <c r="K473" s="3">
        <f t="shared" ref="K473:P473" si="68">SUBTOTAL(9,K468:K472)</f>
        <v>0</v>
      </c>
      <c r="L473" s="3">
        <f t="shared" si="68"/>
        <v>0</v>
      </c>
      <c r="M473" s="3">
        <f t="shared" si="68"/>
        <v>0</v>
      </c>
      <c r="N473" s="3">
        <f t="shared" si="68"/>
        <v>0</v>
      </c>
      <c r="O473" s="3">
        <f t="shared" si="68"/>
        <v>0</v>
      </c>
      <c r="P473" s="3">
        <f t="shared" si="68"/>
        <v>0</v>
      </c>
    </row>
    <row r="474" spans="1:17" hidden="1">
      <c r="A474" s="3">
        <v>526</v>
      </c>
      <c r="B474" s="3">
        <v>412</v>
      </c>
      <c r="C474" s="3">
        <v>2031</v>
      </c>
      <c r="D474" s="3" t="s">
        <v>29</v>
      </c>
      <c r="F474" s="3" t="s">
        <v>71</v>
      </c>
      <c r="G474" s="3">
        <v>1</v>
      </c>
      <c r="H474" s="3">
        <v>14</v>
      </c>
      <c r="I474" s="45">
        <f t="shared" si="65"/>
        <v>14</v>
      </c>
      <c r="J474" s="3">
        <v>5</v>
      </c>
      <c r="K474" s="3">
        <v>1</v>
      </c>
      <c r="L474" s="3"/>
    </row>
    <row r="475" spans="1:17">
      <c r="A475" s="3">
        <v>527</v>
      </c>
      <c r="B475" s="3">
        <v>413</v>
      </c>
      <c r="C475" s="3">
        <v>2031</v>
      </c>
      <c r="D475" s="3" t="s">
        <v>226</v>
      </c>
      <c r="E475" s="3" t="s">
        <v>598</v>
      </c>
      <c r="F475" s="3" t="s">
        <v>226</v>
      </c>
      <c r="G475" s="3">
        <v>10</v>
      </c>
      <c r="H475" s="3">
        <v>13</v>
      </c>
      <c r="I475" s="45">
        <f t="shared" si="65"/>
        <v>1.3</v>
      </c>
      <c r="J475" s="3">
        <v>4</v>
      </c>
      <c r="K475" s="3">
        <v>4</v>
      </c>
      <c r="L475" s="3"/>
      <c r="M475" s="10">
        <v>1</v>
      </c>
    </row>
    <row r="476" spans="1:17" hidden="1">
      <c r="C476" s="8" t="s">
        <v>438</v>
      </c>
      <c r="G476" s="3">
        <f>SUBTOTAL(9,G474:G475)</f>
        <v>10</v>
      </c>
      <c r="H476" s="3">
        <f>SUBTOTAL(9,H474:H475)</f>
        <v>13</v>
      </c>
      <c r="I476" s="45">
        <f t="shared" si="65"/>
        <v>1.3</v>
      </c>
      <c r="J476" s="3">
        <v>4.5</v>
      </c>
      <c r="K476" s="3">
        <f t="shared" ref="K476:P476" si="69">SUBTOTAL(9,K474:K475)</f>
        <v>4</v>
      </c>
      <c r="L476" s="3">
        <f t="shared" si="69"/>
        <v>0</v>
      </c>
      <c r="M476" s="3">
        <f t="shared" si="69"/>
        <v>1</v>
      </c>
      <c r="N476" s="3">
        <f t="shared" si="69"/>
        <v>0</v>
      </c>
      <c r="O476" s="3">
        <f t="shared" si="69"/>
        <v>0</v>
      </c>
      <c r="P476" s="3">
        <f t="shared" si="69"/>
        <v>0</v>
      </c>
    </row>
    <row r="477" spans="1:17" hidden="1">
      <c r="A477" s="3">
        <v>496</v>
      </c>
      <c r="B477" s="3">
        <v>414</v>
      </c>
      <c r="C477" s="3">
        <v>2032</v>
      </c>
      <c r="D477" s="3" t="s">
        <v>17</v>
      </c>
      <c r="F477" s="3" t="s">
        <v>20</v>
      </c>
      <c r="G477" s="3">
        <v>1</v>
      </c>
      <c r="H477" s="3">
        <v>15</v>
      </c>
      <c r="I477" s="45">
        <f t="shared" si="65"/>
        <v>15</v>
      </c>
      <c r="J477" s="3">
        <v>5</v>
      </c>
      <c r="L477" s="3"/>
      <c r="N477" s="3">
        <v>1</v>
      </c>
    </row>
    <row r="478" spans="1:17" hidden="1">
      <c r="A478" s="3">
        <v>495</v>
      </c>
      <c r="B478" s="3">
        <v>415</v>
      </c>
      <c r="C478" s="3">
        <v>2032</v>
      </c>
      <c r="D478" s="3" t="s">
        <v>32</v>
      </c>
      <c r="F478" s="3" t="s">
        <v>113</v>
      </c>
      <c r="G478" s="3">
        <v>3</v>
      </c>
      <c r="H478" s="3">
        <v>39</v>
      </c>
      <c r="I478" s="45">
        <f t="shared" si="65"/>
        <v>13</v>
      </c>
      <c r="J478" s="3">
        <v>4</v>
      </c>
      <c r="K478" s="3">
        <v>1</v>
      </c>
      <c r="L478" s="3"/>
      <c r="N478" s="3">
        <v>3</v>
      </c>
    </row>
    <row r="479" spans="1:17" hidden="1">
      <c r="A479" s="3">
        <v>498</v>
      </c>
      <c r="B479" s="3">
        <v>416</v>
      </c>
      <c r="C479" s="3">
        <v>2032</v>
      </c>
      <c r="D479" s="3" t="s">
        <v>29</v>
      </c>
      <c r="F479" s="3" t="s">
        <v>232</v>
      </c>
      <c r="G479" s="3">
        <v>3</v>
      </c>
      <c r="H479" s="3">
        <v>15</v>
      </c>
      <c r="I479" s="45">
        <f t="shared" si="65"/>
        <v>5</v>
      </c>
      <c r="J479" s="3">
        <v>4</v>
      </c>
      <c r="L479" s="3"/>
      <c r="N479" s="3">
        <v>3</v>
      </c>
      <c r="O479" s="3">
        <v>1</v>
      </c>
      <c r="Q479" s="3" t="s">
        <v>358</v>
      </c>
    </row>
    <row r="480" spans="1:17" hidden="1">
      <c r="A480" s="3">
        <v>497</v>
      </c>
      <c r="B480" s="3">
        <v>417</v>
      </c>
      <c r="C480" s="3">
        <v>2032</v>
      </c>
      <c r="D480" s="3" t="s">
        <v>29</v>
      </c>
      <c r="F480" s="3" t="s">
        <v>20</v>
      </c>
      <c r="G480" s="3">
        <v>1</v>
      </c>
      <c r="H480" s="3">
        <v>6</v>
      </c>
      <c r="I480" s="45">
        <f t="shared" si="65"/>
        <v>6</v>
      </c>
      <c r="J480" s="3">
        <v>4</v>
      </c>
      <c r="L480" s="3"/>
      <c r="N480" s="3">
        <v>1</v>
      </c>
    </row>
    <row r="481" spans="1:17" hidden="1">
      <c r="A481" s="3">
        <v>499</v>
      </c>
      <c r="B481" s="3">
        <v>418</v>
      </c>
      <c r="C481" s="3">
        <v>2032</v>
      </c>
      <c r="D481" s="3" t="s">
        <v>226</v>
      </c>
      <c r="F481" s="3" t="s">
        <v>226</v>
      </c>
      <c r="G481" s="3">
        <v>6</v>
      </c>
      <c r="H481" s="3">
        <v>15</v>
      </c>
      <c r="I481" s="45">
        <f t="shared" si="65"/>
        <v>2.5</v>
      </c>
      <c r="J481" s="3">
        <v>4</v>
      </c>
      <c r="L481" s="3"/>
      <c r="N481" s="3">
        <v>6</v>
      </c>
    </row>
    <row r="482" spans="1:17" hidden="1">
      <c r="C482" s="8" t="s">
        <v>439</v>
      </c>
      <c r="G482" s="3">
        <f>SUBTOTAL(9,G477:G481)</f>
        <v>0</v>
      </c>
      <c r="H482" s="3">
        <f>SUBTOTAL(9,H477:H481)</f>
        <v>0</v>
      </c>
      <c r="I482" s="45" t="e">
        <f t="shared" si="65"/>
        <v>#DIV/0!</v>
      </c>
      <c r="J482" s="45">
        <f>SUM(J477:J481)/COUNT(J477:J481)</f>
        <v>4.2</v>
      </c>
      <c r="K482" s="3">
        <f t="shared" ref="K482:P482" si="70">SUBTOTAL(9,K477:K481)</f>
        <v>0</v>
      </c>
      <c r="L482" s="3">
        <f t="shared" si="70"/>
        <v>0</v>
      </c>
      <c r="M482" s="3">
        <f t="shared" si="70"/>
        <v>0</v>
      </c>
      <c r="N482" s="3">
        <f t="shared" si="70"/>
        <v>0</v>
      </c>
      <c r="O482" s="3">
        <f t="shared" si="70"/>
        <v>0</v>
      </c>
      <c r="P482" s="3">
        <f t="shared" si="70"/>
        <v>0</v>
      </c>
    </row>
    <row r="483" spans="1:17" hidden="1">
      <c r="A483" s="3">
        <v>539</v>
      </c>
      <c r="B483" s="3">
        <v>419</v>
      </c>
      <c r="C483" s="3">
        <v>2033</v>
      </c>
      <c r="D483" s="3" t="s">
        <v>15</v>
      </c>
      <c r="F483" s="3" t="s">
        <v>206</v>
      </c>
      <c r="G483" s="3">
        <v>1</v>
      </c>
      <c r="H483" s="3" t="s">
        <v>372</v>
      </c>
      <c r="I483" s="45" t="e">
        <f t="shared" si="65"/>
        <v>#VALUE!</v>
      </c>
      <c r="L483" s="3"/>
      <c r="Q483" s="3" t="s">
        <v>202</v>
      </c>
    </row>
    <row r="484" spans="1:17" hidden="1">
      <c r="A484" s="3">
        <v>536</v>
      </c>
      <c r="B484" s="3">
        <v>420</v>
      </c>
      <c r="C484" s="3">
        <v>2033</v>
      </c>
      <c r="D484" s="3" t="s">
        <v>17</v>
      </c>
      <c r="F484" s="3" t="s">
        <v>20</v>
      </c>
      <c r="G484" s="3">
        <v>1</v>
      </c>
      <c r="H484" s="3">
        <v>1</v>
      </c>
      <c r="I484" s="45">
        <f t="shared" si="65"/>
        <v>1</v>
      </c>
      <c r="L484" s="3"/>
      <c r="Q484" s="3" t="s">
        <v>369</v>
      </c>
    </row>
    <row r="485" spans="1:17" hidden="1">
      <c r="A485" s="3">
        <v>538</v>
      </c>
      <c r="B485" s="3">
        <v>421</v>
      </c>
      <c r="C485" s="3">
        <v>2033</v>
      </c>
      <c r="D485" s="3" t="s">
        <v>32</v>
      </c>
      <c r="F485" s="3" t="s">
        <v>202</v>
      </c>
      <c r="G485" s="3">
        <v>1</v>
      </c>
      <c r="H485" s="3">
        <v>14</v>
      </c>
      <c r="I485" s="45">
        <f t="shared" si="65"/>
        <v>14</v>
      </c>
      <c r="J485" s="3">
        <v>5</v>
      </c>
      <c r="L485" s="3"/>
      <c r="N485" s="3">
        <v>1</v>
      </c>
      <c r="Q485" s="3" t="s">
        <v>371</v>
      </c>
    </row>
    <row r="486" spans="1:17" hidden="1">
      <c r="A486" s="3">
        <v>537</v>
      </c>
      <c r="B486" s="3">
        <v>422</v>
      </c>
      <c r="C486" s="3">
        <v>2033</v>
      </c>
      <c r="D486" s="3" t="s">
        <v>32</v>
      </c>
      <c r="F486" s="3" t="s">
        <v>85</v>
      </c>
      <c r="G486" s="3">
        <v>2</v>
      </c>
      <c r="H486" s="3">
        <v>12</v>
      </c>
      <c r="I486" s="45">
        <f t="shared" si="65"/>
        <v>6</v>
      </c>
      <c r="J486" s="3">
        <v>5</v>
      </c>
      <c r="K486" s="3">
        <v>2</v>
      </c>
      <c r="L486" s="3"/>
      <c r="Q486" s="3" t="s">
        <v>370</v>
      </c>
    </row>
    <row r="487" spans="1:17" hidden="1">
      <c r="A487" s="3">
        <v>535</v>
      </c>
      <c r="B487" s="3">
        <v>423</v>
      </c>
      <c r="C487" s="3">
        <v>2033</v>
      </c>
      <c r="D487" s="3" t="s">
        <v>40</v>
      </c>
      <c r="F487" s="3" t="s">
        <v>85</v>
      </c>
      <c r="G487" s="3">
        <v>1</v>
      </c>
      <c r="H487" s="3">
        <v>1</v>
      </c>
      <c r="I487" s="45">
        <f t="shared" si="65"/>
        <v>1</v>
      </c>
      <c r="J487" s="3">
        <v>4</v>
      </c>
      <c r="L487" s="3"/>
    </row>
    <row r="488" spans="1:17">
      <c r="A488" s="3">
        <v>540</v>
      </c>
      <c r="B488" s="3">
        <v>424</v>
      </c>
      <c r="C488" s="3">
        <v>2033</v>
      </c>
      <c r="D488" s="3" t="s">
        <v>226</v>
      </c>
      <c r="E488" s="3" t="s">
        <v>598</v>
      </c>
      <c r="F488" s="3" t="s">
        <v>226</v>
      </c>
      <c r="G488" s="3">
        <v>14</v>
      </c>
      <c r="H488" s="3">
        <v>16</v>
      </c>
      <c r="I488" s="45">
        <f t="shared" si="65"/>
        <v>1.1428571428571428</v>
      </c>
      <c r="J488" s="3">
        <v>4</v>
      </c>
      <c r="L488" s="3"/>
      <c r="M488" s="10">
        <v>1</v>
      </c>
    </row>
    <row r="489" spans="1:17" hidden="1">
      <c r="C489" s="8" t="s">
        <v>440</v>
      </c>
      <c r="G489" s="3">
        <f>SUBTOTAL(9,G483:G488)</f>
        <v>14</v>
      </c>
      <c r="H489" s="3">
        <f>SUBTOTAL(9,H483:H488)</f>
        <v>16</v>
      </c>
      <c r="I489" s="45">
        <f t="shared" si="65"/>
        <v>1.1428571428571428</v>
      </c>
      <c r="J489" s="45">
        <f>SUM(J484:J488)/COUNT(J484:J488)</f>
        <v>4.5</v>
      </c>
      <c r="K489" s="3">
        <f t="shared" ref="K489:P489" si="71">SUBTOTAL(9,K483:K488)</f>
        <v>0</v>
      </c>
      <c r="L489" s="3">
        <f t="shared" si="71"/>
        <v>0</v>
      </c>
      <c r="M489" s="3">
        <f t="shared" si="71"/>
        <v>1</v>
      </c>
      <c r="N489" s="3">
        <f t="shared" si="71"/>
        <v>0</v>
      </c>
      <c r="O489" s="3">
        <f t="shared" si="71"/>
        <v>0</v>
      </c>
      <c r="P489" s="3">
        <f t="shared" si="71"/>
        <v>0</v>
      </c>
    </row>
    <row r="490" spans="1:17" hidden="1">
      <c r="A490" s="3">
        <v>282</v>
      </c>
      <c r="B490" s="3">
        <v>425</v>
      </c>
      <c r="C490" s="3">
        <v>2034</v>
      </c>
      <c r="D490" s="3" t="s">
        <v>17</v>
      </c>
      <c r="F490" s="3" t="s">
        <v>90</v>
      </c>
      <c r="G490" s="3">
        <v>1</v>
      </c>
      <c r="H490" s="3">
        <v>11</v>
      </c>
      <c r="I490" s="45">
        <f t="shared" si="65"/>
        <v>11</v>
      </c>
      <c r="J490" s="3">
        <v>5</v>
      </c>
      <c r="L490" s="3"/>
    </row>
    <row r="491" spans="1:17" hidden="1">
      <c r="A491" s="3">
        <v>283</v>
      </c>
      <c r="B491" s="3">
        <v>426</v>
      </c>
      <c r="C491" s="3">
        <v>2034</v>
      </c>
      <c r="D491" s="3" t="s">
        <v>219</v>
      </c>
      <c r="F491" s="3" t="s">
        <v>259</v>
      </c>
      <c r="G491" s="3">
        <v>1</v>
      </c>
      <c r="H491" s="3">
        <v>11</v>
      </c>
      <c r="I491" s="45">
        <f t="shared" si="65"/>
        <v>11</v>
      </c>
      <c r="J491" s="3">
        <v>5</v>
      </c>
      <c r="L491" s="3"/>
      <c r="Q491" s="3" t="s">
        <v>258</v>
      </c>
    </row>
    <row r="492" spans="1:17">
      <c r="A492" s="3">
        <v>284</v>
      </c>
      <c r="B492" s="3">
        <v>427</v>
      </c>
      <c r="C492" s="3">
        <v>2034</v>
      </c>
      <c r="D492" s="3" t="s">
        <v>226</v>
      </c>
      <c r="E492" s="3" t="s">
        <v>598</v>
      </c>
      <c r="F492" s="3" t="s">
        <v>226</v>
      </c>
      <c r="G492" s="3">
        <v>20</v>
      </c>
      <c r="H492" s="3">
        <v>31</v>
      </c>
      <c r="I492" s="45">
        <f t="shared" si="65"/>
        <v>1.55</v>
      </c>
      <c r="L492" s="3"/>
      <c r="M492" s="10">
        <v>2</v>
      </c>
    </row>
    <row r="493" spans="1:17" hidden="1">
      <c r="C493" s="8" t="s">
        <v>441</v>
      </c>
      <c r="G493" s="3">
        <f>SUBTOTAL(9,G490:G492)</f>
        <v>20</v>
      </c>
      <c r="H493" s="3">
        <f>SUBTOTAL(9,H490:H492)</f>
        <v>31</v>
      </c>
      <c r="I493" s="45">
        <f t="shared" si="65"/>
        <v>1.55</v>
      </c>
      <c r="J493" s="3">
        <v>5</v>
      </c>
      <c r="K493" s="3">
        <f t="shared" ref="K493:P493" si="72">SUBTOTAL(9,K490:K492)</f>
        <v>0</v>
      </c>
      <c r="L493" s="3">
        <f t="shared" si="72"/>
        <v>0</v>
      </c>
      <c r="M493" s="3">
        <f t="shared" si="72"/>
        <v>2</v>
      </c>
      <c r="N493" s="3">
        <f t="shared" si="72"/>
        <v>0</v>
      </c>
      <c r="O493" s="3">
        <f t="shared" si="72"/>
        <v>0</v>
      </c>
      <c r="P493" s="3">
        <f t="shared" si="72"/>
        <v>0</v>
      </c>
    </row>
    <row r="494" spans="1:17" hidden="1">
      <c r="A494" s="3">
        <v>476</v>
      </c>
      <c r="B494" s="3">
        <v>428</v>
      </c>
      <c r="C494" s="3">
        <v>2035</v>
      </c>
      <c r="D494" s="3" t="s">
        <v>40</v>
      </c>
      <c r="F494" s="3" t="s">
        <v>52</v>
      </c>
      <c r="G494" s="3">
        <v>1</v>
      </c>
      <c r="H494" s="3">
        <v>3</v>
      </c>
      <c r="I494" s="45">
        <f t="shared" si="65"/>
        <v>3</v>
      </c>
      <c r="J494" s="3">
        <v>5</v>
      </c>
      <c r="L494" s="3"/>
      <c r="Q494" s="3" t="s">
        <v>348</v>
      </c>
    </row>
    <row r="495" spans="1:17" hidden="1">
      <c r="A495" s="3">
        <v>477</v>
      </c>
      <c r="B495" s="3">
        <v>429</v>
      </c>
      <c r="C495" s="3">
        <v>2035</v>
      </c>
      <c r="D495" s="3" t="s">
        <v>40</v>
      </c>
      <c r="F495" s="3" t="s">
        <v>202</v>
      </c>
      <c r="G495" s="3">
        <v>2</v>
      </c>
      <c r="H495" s="3">
        <v>3</v>
      </c>
      <c r="I495" s="45">
        <f t="shared" si="65"/>
        <v>1.5</v>
      </c>
      <c r="J495" s="3">
        <v>5</v>
      </c>
      <c r="L495" s="3"/>
    </row>
    <row r="496" spans="1:17" hidden="1">
      <c r="A496" s="3">
        <v>475</v>
      </c>
      <c r="B496" s="3">
        <v>430</v>
      </c>
      <c r="C496" s="3">
        <v>2035</v>
      </c>
      <c r="D496" s="3" t="s">
        <v>29</v>
      </c>
      <c r="F496" s="3" t="s">
        <v>30</v>
      </c>
      <c r="G496" s="3">
        <v>1</v>
      </c>
      <c r="H496" s="3">
        <v>6</v>
      </c>
      <c r="I496" s="45">
        <f t="shared" si="65"/>
        <v>6</v>
      </c>
      <c r="J496" s="3">
        <v>4</v>
      </c>
      <c r="L496" s="3"/>
      <c r="N496" s="3">
        <v>1</v>
      </c>
      <c r="Q496" s="3" t="s">
        <v>347</v>
      </c>
    </row>
    <row r="497" spans="1:17" hidden="1">
      <c r="A497" s="3">
        <v>474</v>
      </c>
      <c r="B497" s="3">
        <v>431</v>
      </c>
      <c r="C497" s="3">
        <v>2035</v>
      </c>
      <c r="D497" s="3" t="s">
        <v>29</v>
      </c>
      <c r="F497" s="3" t="s">
        <v>22</v>
      </c>
      <c r="G497" s="3">
        <v>1</v>
      </c>
      <c r="H497" s="3">
        <v>11</v>
      </c>
      <c r="I497" s="45">
        <f t="shared" si="65"/>
        <v>11</v>
      </c>
      <c r="J497" s="3">
        <v>5</v>
      </c>
      <c r="K497" s="3">
        <v>1</v>
      </c>
      <c r="L497" s="3"/>
      <c r="O497" s="3">
        <v>1</v>
      </c>
      <c r="Q497" s="3" t="s">
        <v>346</v>
      </c>
    </row>
    <row r="498" spans="1:17" hidden="1">
      <c r="A498" s="3">
        <v>479</v>
      </c>
      <c r="B498" s="3">
        <v>432</v>
      </c>
      <c r="C498" s="3">
        <v>2035</v>
      </c>
      <c r="D498" s="3" t="s">
        <v>29</v>
      </c>
      <c r="F498" s="3" t="s">
        <v>20</v>
      </c>
      <c r="G498" s="3">
        <v>2</v>
      </c>
      <c r="H498" s="3">
        <v>2</v>
      </c>
      <c r="I498" s="45">
        <f t="shared" si="65"/>
        <v>1</v>
      </c>
      <c r="L498" s="3"/>
      <c r="Q498" s="3" t="s">
        <v>349</v>
      </c>
    </row>
    <row r="499" spans="1:17" hidden="1">
      <c r="A499" s="3">
        <v>478</v>
      </c>
      <c r="B499" s="3">
        <v>433</v>
      </c>
      <c r="C499" s="3">
        <v>2035</v>
      </c>
      <c r="D499" s="3" t="s">
        <v>226</v>
      </c>
      <c r="F499" s="3" t="s">
        <v>226</v>
      </c>
      <c r="G499" s="3">
        <v>6</v>
      </c>
      <c r="H499" s="3">
        <v>8</v>
      </c>
      <c r="I499" s="45">
        <f t="shared" si="65"/>
        <v>1.3333333333333333</v>
      </c>
      <c r="J499" s="3">
        <v>4</v>
      </c>
      <c r="L499" s="3"/>
    </row>
    <row r="500" spans="1:17" hidden="1">
      <c r="C500" s="8" t="s">
        <v>442</v>
      </c>
      <c r="G500" s="3">
        <f>SUBTOTAL(9,G494:G499)</f>
        <v>0</v>
      </c>
      <c r="H500" s="3">
        <f>SUBTOTAL(9,H494:H499)</f>
        <v>0</v>
      </c>
      <c r="I500" s="45" t="e">
        <f t="shared" si="65"/>
        <v>#DIV/0!</v>
      </c>
      <c r="J500" s="45">
        <f>SUM(J494:J499)/COUNT(J494:J499)</f>
        <v>4.5999999999999996</v>
      </c>
      <c r="K500" s="3">
        <f t="shared" ref="K500:P500" si="73">SUBTOTAL(9,K494:K499)</f>
        <v>0</v>
      </c>
      <c r="L500" s="3">
        <f t="shared" si="73"/>
        <v>0</v>
      </c>
      <c r="M500" s="3">
        <f t="shared" si="73"/>
        <v>0</v>
      </c>
      <c r="N500" s="3">
        <f t="shared" si="73"/>
        <v>0</v>
      </c>
      <c r="O500" s="3">
        <f t="shared" si="73"/>
        <v>0</v>
      </c>
      <c r="P500" s="3">
        <f t="shared" si="73"/>
        <v>0</v>
      </c>
    </row>
    <row r="501" spans="1:17" hidden="1">
      <c r="A501" s="3">
        <v>432</v>
      </c>
      <c r="B501" s="3">
        <v>434</v>
      </c>
      <c r="C501" s="3">
        <v>2036</v>
      </c>
      <c r="D501" s="3" t="s">
        <v>17</v>
      </c>
      <c r="F501" s="3" t="s">
        <v>69</v>
      </c>
      <c r="G501" s="3">
        <v>1</v>
      </c>
      <c r="H501" s="3">
        <v>31</v>
      </c>
      <c r="I501" s="45">
        <f t="shared" si="65"/>
        <v>31</v>
      </c>
      <c r="J501" s="3">
        <v>5</v>
      </c>
      <c r="K501" s="3">
        <v>1</v>
      </c>
      <c r="L501" s="3"/>
      <c r="M501" s="3">
        <v>1</v>
      </c>
      <c r="Q501" s="3" t="s">
        <v>321</v>
      </c>
    </row>
    <row r="502" spans="1:17" hidden="1">
      <c r="A502" s="3">
        <v>435</v>
      </c>
      <c r="B502" s="3">
        <v>435</v>
      </c>
      <c r="C502" s="3">
        <v>2036</v>
      </c>
      <c r="D502" s="3" t="s">
        <v>25</v>
      </c>
      <c r="F502" s="3" t="s">
        <v>58</v>
      </c>
      <c r="G502" s="3">
        <v>1</v>
      </c>
      <c r="H502" s="3">
        <v>7</v>
      </c>
      <c r="I502" s="45">
        <f t="shared" si="65"/>
        <v>7</v>
      </c>
      <c r="J502" s="3">
        <v>5</v>
      </c>
      <c r="L502" s="3"/>
    </row>
    <row r="503" spans="1:17" hidden="1">
      <c r="A503" s="3">
        <v>437</v>
      </c>
      <c r="B503" s="3">
        <v>436</v>
      </c>
      <c r="C503" s="3">
        <v>2036</v>
      </c>
      <c r="D503" s="3" t="s">
        <v>40</v>
      </c>
      <c r="F503" s="3" t="s">
        <v>85</v>
      </c>
      <c r="G503" s="3">
        <v>5</v>
      </c>
      <c r="H503" s="3">
        <v>11</v>
      </c>
      <c r="I503" s="45">
        <f t="shared" si="65"/>
        <v>2.2000000000000002</v>
      </c>
      <c r="J503" s="3">
        <v>4</v>
      </c>
      <c r="K503" s="3">
        <v>1</v>
      </c>
      <c r="L503" s="3"/>
      <c r="Q503" s="3" t="s">
        <v>324</v>
      </c>
    </row>
    <row r="504" spans="1:17">
      <c r="A504" s="3">
        <v>436</v>
      </c>
      <c r="B504" s="3">
        <v>437</v>
      </c>
      <c r="C504" s="3">
        <v>2036</v>
      </c>
      <c r="D504" s="3" t="s">
        <v>40</v>
      </c>
      <c r="E504" s="3" t="s">
        <v>680</v>
      </c>
      <c r="F504" s="3" t="s">
        <v>58</v>
      </c>
      <c r="G504" s="3">
        <v>1</v>
      </c>
      <c r="H504" s="3">
        <v>12</v>
      </c>
      <c r="I504" s="45">
        <f t="shared" si="65"/>
        <v>12</v>
      </c>
      <c r="J504" s="3">
        <v>5</v>
      </c>
      <c r="L504" s="3"/>
      <c r="M504" s="10">
        <v>1</v>
      </c>
      <c r="Q504" s="3" t="s">
        <v>323</v>
      </c>
    </row>
    <row r="505" spans="1:17" hidden="1">
      <c r="A505" s="3">
        <v>433</v>
      </c>
      <c r="B505" s="3">
        <v>438</v>
      </c>
      <c r="C505" s="3">
        <v>2036</v>
      </c>
      <c r="D505" s="3" t="s">
        <v>34</v>
      </c>
      <c r="F505" s="3" t="s">
        <v>22</v>
      </c>
      <c r="G505" s="3">
        <v>1</v>
      </c>
      <c r="H505" s="3">
        <v>18</v>
      </c>
      <c r="I505" s="45">
        <f t="shared" si="65"/>
        <v>18</v>
      </c>
      <c r="J505" s="3">
        <v>5</v>
      </c>
      <c r="K505" s="3">
        <v>1</v>
      </c>
      <c r="L505" s="3"/>
      <c r="Q505" s="3" t="s">
        <v>322</v>
      </c>
    </row>
    <row r="506" spans="1:17" hidden="1">
      <c r="A506" s="3">
        <v>434</v>
      </c>
      <c r="B506" s="3">
        <v>439</v>
      </c>
      <c r="C506" s="3">
        <v>2036</v>
      </c>
      <c r="D506" s="3" t="s">
        <v>29</v>
      </c>
      <c r="F506" s="3" t="s">
        <v>71</v>
      </c>
      <c r="G506" s="3">
        <v>1</v>
      </c>
      <c r="H506" s="3">
        <v>12</v>
      </c>
      <c r="I506" s="45">
        <f t="shared" si="65"/>
        <v>12</v>
      </c>
      <c r="J506" s="3">
        <v>5</v>
      </c>
      <c r="K506" s="3">
        <v>1</v>
      </c>
      <c r="L506" s="3"/>
      <c r="Q506" s="3" t="s">
        <v>261</v>
      </c>
    </row>
    <row r="507" spans="1:17" hidden="1">
      <c r="A507" s="3">
        <v>431</v>
      </c>
      <c r="B507" s="3">
        <v>440</v>
      </c>
      <c r="C507" s="3">
        <v>2036</v>
      </c>
      <c r="D507" s="3" t="s">
        <v>29</v>
      </c>
      <c r="F507" s="3" t="s">
        <v>86</v>
      </c>
      <c r="G507" s="3">
        <v>3</v>
      </c>
      <c r="H507" s="3">
        <v>14</v>
      </c>
      <c r="I507" s="45">
        <f t="shared" si="65"/>
        <v>4.666666666666667</v>
      </c>
      <c r="J507" s="3">
        <v>5</v>
      </c>
      <c r="L507" s="3"/>
      <c r="M507" s="3">
        <v>2</v>
      </c>
      <c r="Q507" s="3" t="s">
        <v>320</v>
      </c>
    </row>
    <row r="508" spans="1:17" hidden="1">
      <c r="A508" s="3">
        <v>430</v>
      </c>
      <c r="B508" s="3">
        <v>441</v>
      </c>
      <c r="C508" s="3">
        <v>2036</v>
      </c>
      <c r="D508" s="3" t="s">
        <v>29</v>
      </c>
      <c r="F508" s="3" t="s">
        <v>22</v>
      </c>
      <c r="G508" s="3">
        <v>1</v>
      </c>
      <c r="H508" s="3">
        <v>5</v>
      </c>
      <c r="I508" s="45">
        <f t="shared" si="65"/>
        <v>5</v>
      </c>
      <c r="J508" s="3">
        <v>5</v>
      </c>
      <c r="K508" s="3">
        <v>1</v>
      </c>
      <c r="L508" s="3"/>
      <c r="M508" s="3">
        <v>1</v>
      </c>
      <c r="N508" s="3">
        <v>1</v>
      </c>
      <c r="Q508" s="3" t="s">
        <v>319</v>
      </c>
    </row>
    <row r="509" spans="1:17" hidden="1">
      <c r="A509" s="3">
        <v>438</v>
      </c>
      <c r="B509" s="3">
        <v>442</v>
      </c>
      <c r="C509" s="3">
        <v>2036</v>
      </c>
      <c r="D509" s="3" t="s">
        <v>226</v>
      </c>
      <c r="F509" s="3" t="s">
        <v>226</v>
      </c>
      <c r="G509" s="3">
        <v>19</v>
      </c>
      <c r="H509" s="3">
        <v>56</v>
      </c>
      <c r="I509" s="45">
        <f t="shared" si="65"/>
        <v>2.9473684210526314</v>
      </c>
      <c r="J509" s="3">
        <v>4</v>
      </c>
      <c r="K509" s="3">
        <v>2</v>
      </c>
      <c r="L509" s="3"/>
      <c r="O509" s="3">
        <v>3</v>
      </c>
    </row>
    <row r="510" spans="1:17" hidden="1">
      <c r="C510" s="8" t="s">
        <v>443</v>
      </c>
      <c r="G510" s="3">
        <f>SUBTOTAL(9,G501:G509)</f>
        <v>1</v>
      </c>
      <c r="H510" s="3">
        <f>SUBTOTAL(9,H501:H509)</f>
        <v>12</v>
      </c>
      <c r="I510" s="45">
        <f t="shared" si="65"/>
        <v>12</v>
      </c>
      <c r="J510" s="45">
        <f>SUM(J501:J509)/COUNT(J501:J509)</f>
        <v>4.7777777777777777</v>
      </c>
      <c r="K510" s="3">
        <f t="shared" ref="K510:P510" si="74">SUBTOTAL(9,K501:K509)</f>
        <v>0</v>
      </c>
      <c r="L510" s="3">
        <f t="shared" si="74"/>
        <v>0</v>
      </c>
      <c r="M510" s="3">
        <f t="shared" si="74"/>
        <v>1</v>
      </c>
      <c r="N510" s="3">
        <f t="shared" si="74"/>
        <v>0</v>
      </c>
      <c r="O510" s="3">
        <f t="shared" si="74"/>
        <v>0</v>
      </c>
      <c r="P510" s="3">
        <f t="shared" si="74"/>
        <v>0</v>
      </c>
    </row>
    <row r="511" spans="1:17" hidden="1">
      <c r="A511" s="3">
        <v>493</v>
      </c>
      <c r="B511" s="3">
        <v>443</v>
      </c>
      <c r="C511" s="3">
        <v>2038</v>
      </c>
      <c r="D511" s="3" t="s">
        <v>15</v>
      </c>
      <c r="F511" s="3" t="s">
        <v>282</v>
      </c>
      <c r="G511" s="3">
        <v>3</v>
      </c>
      <c r="H511" s="3">
        <v>3</v>
      </c>
      <c r="I511" s="45">
        <f t="shared" si="65"/>
        <v>1</v>
      </c>
      <c r="J511" s="3">
        <v>4</v>
      </c>
      <c r="L511" s="3"/>
      <c r="N511" s="3">
        <v>3</v>
      </c>
    </row>
    <row r="512" spans="1:17" hidden="1">
      <c r="A512" s="3">
        <v>494</v>
      </c>
      <c r="B512" s="3">
        <v>444</v>
      </c>
      <c r="C512" s="3">
        <v>2038</v>
      </c>
      <c r="D512" s="3" t="s">
        <v>226</v>
      </c>
      <c r="F512" s="3" t="s">
        <v>226</v>
      </c>
      <c r="G512" s="3">
        <v>1</v>
      </c>
      <c r="H512" s="3">
        <v>5</v>
      </c>
      <c r="I512" s="45">
        <f t="shared" si="65"/>
        <v>5</v>
      </c>
      <c r="J512" s="3">
        <v>4</v>
      </c>
      <c r="L512" s="3"/>
      <c r="N512" s="3">
        <v>1</v>
      </c>
      <c r="Q512" s="3" t="s">
        <v>357</v>
      </c>
    </row>
    <row r="513" spans="1:17" hidden="1">
      <c r="C513" s="8" t="s">
        <v>444</v>
      </c>
      <c r="G513" s="3">
        <f>SUBTOTAL(9,G511:G512)</f>
        <v>0</v>
      </c>
      <c r="H513" s="3">
        <f>SUBTOTAL(9,H511:H512)</f>
        <v>0</v>
      </c>
      <c r="I513" s="45" t="e">
        <f t="shared" si="65"/>
        <v>#DIV/0!</v>
      </c>
      <c r="J513" s="3">
        <v>4</v>
      </c>
      <c r="K513" s="3">
        <f t="shared" ref="K513:P513" si="75">SUBTOTAL(9,K511:K512)</f>
        <v>0</v>
      </c>
      <c r="L513" s="3">
        <f t="shared" si="75"/>
        <v>0</v>
      </c>
      <c r="M513" s="3">
        <f t="shared" si="75"/>
        <v>0</v>
      </c>
      <c r="N513" s="3">
        <f t="shared" si="75"/>
        <v>0</v>
      </c>
      <c r="O513" s="3">
        <f t="shared" si="75"/>
        <v>0</v>
      </c>
      <c r="P513" s="3">
        <f t="shared" si="75"/>
        <v>0</v>
      </c>
    </row>
    <row r="514" spans="1:17" hidden="1">
      <c r="A514" s="3">
        <v>525</v>
      </c>
      <c r="B514" s="3">
        <v>445</v>
      </c>
      <c r="C514" s="3">
        <v>2039</v>
      </c>
      <c r="D514" s="3" t="s">
        <v>226</v>
      </c>
      <c r="F514" s="3" t="s">
        <v>226</v>
      </c>
      <c r="G514" s="3">
        <v>2</v>
      </c>
      <c r="H514" s="3">
        <v>3</v>
      </c>
      <c r="I514" s="45">
        <f t="shared" si="65"/>
        <v>1.5</v>
      </c>
      <c r="J514" s="3">
        <v>2</v>
      </c>
      <c r="L514" s="3"/>
    </row>
    <row r="515" spans="1:17" hidden="1">
      <c r="C515" s="8" t="s">
        <v>445</v>
      </c>
      <c r="G515" s="3">
        <f>SUBTOTAL(9,G514:G514)</f>
        <v>0</v>
      </c>
      <c r="H515" s="3">
        <f>SUBTOTAL(9,H514:H514)</f>
        <v>0</v>
      </c>
      <c r="I515" s="45" t="e">
        <f t="shared" ref="I515:I578" si="76">H515/G515</f>
        <v>#DIV/0!</v>
      </c>
      <c r="J515" s="3">
        <v>2</v>
      </c>
      <c r="K515" s="3">
        <f t="shared" ref="K515:P515" si="77">SUBTOTAL(9,K514:K514)</f>
        <v>0</v>
      </c>
      <c r="L515" s="3">
        <f t="shared" si="77"/>
        <v>0</v>
      </c>
      <c r="M515" s="3">
        <f t="shared" si="77"/>
        <v>0</v>
      </c>
      <c r="N515" s="3">
        <f t="shared" si="77"/>
        <v>0</v>
      </c>
      <c r="O515" s="3">
        <f t="shared" si="77"/>
        <v>0</v>
      </c>
      <c r="P515" s="3">
        <f t="shared" si="77"/>
        <v>0</v>
      </c>
    </row>
    <row r="516" spans="1:17" hidden="1">
      <c r="A516" s="3">
        <v>506</v>
      </c>
      <c r="B516" s="3">
        <v>446</v>
      </c>
      <c r="C516" s="3">
        <v>2040</v>
      </c>
      <c r="D516" s="3" t="s">
        <v>40</v>
      </c>
      <c r="F516" s="3" t="s">
        <v>73</v>
      </c>
      <c r="G516" s="3">
        <v>1</v>
      </c>
      <c r="I516" s="45">
        <f t="shared" si="76"/>
        <v>0</v>
      </c>
      <c r="J516" s="3">
        <v>5</v>
      </c>
      <c r="K516" s="3">
        <v>1</v>
      </c>
      <c r="L516" s="3"/>
    </row>
    <row r="517" spans="1:17">
      <c r="A517" s="3">
        <v>505</v>
      </c>
      <c r="B517" s="3">
        <v>447</v>
      </c>
      <c r="C517" s="3">
        <v>2040</v>
      </c>
      <c r="D517" s="3" t="s">
        <v>226</v>
      </c>
      <c r="E517" s="3" t="s">
        <v>680</v>
      </c>
      <c r="F517" s="3" t="s">
        <v>226</v>
      </c>
      <c r="G517" s="3">
        <v>7</v>
      </c>
      <c r="H517" s="3">
        <v>27</v>
      </c>
      <c r="I517" s="45">
        <f t="shared" si="76"/>
        <v>3.8571428571428572</v>
      </c>
      <c r="J517" s="3">
        <v>3</v>
      </c>
      <c r="L517" s="3"/>
      <c r="M517" s="10">
        <v>1</v>
      </c>
      <c r="Q517" s="3" t="s">
        <v>361</v>
      </c>
    </row>
    <row r="518" spans="1:17" hidden="1">
      <c r="C518" s="8" t="s">
        <v>446</v>
      </c>
      <c r="G518" s="3">
        <f>SUBTOTAL(9,G516:G517)</f>
        <v>7</v>
      </c>
      <c r="H518" s="3">
        <f>SUBTOTAL(9,H516:H517)</f>
        <v>27</v>
      </c>
      <c r="I518" s="45">
        <f t="shared" si="76"/>
        <v>3.8571428571428572</v>
      </c>
      <c r="J518" s="3">
        <v>4</v>
      </c>
      <c r="K518" s="3">
        <f t="shared" ref="K518:P518" si="78">SUBTOTAL(9,K516:K517)</f>
        <v>0</v>
      </c>
      <c r="L518" s="3">
        <f t="shared" si="78"/>
        <v>0</v>
      </c>
      <c r="M518" s="3">
        <f t="shared" si="78"/>
        <v>1</v>
      </c>
      <c r="N518" s="3">
        <f t="shared" si="78"/>
        <v>0</v>
      </c>
      <c r="O518" s="3">
        <f t="shared" si="78"/>
        <v>0</v>
      </c>
      <c r="P518" s="3">
        <f t="shared" si="78"/>
        <v>0</v>
      </c>
    </row>
    <row r="519" spans="1:17" hidden="1">
      <c r="A519" s="3">
        <v>544</v>
      </c>
      <c r="B519" s="3">
        <v>448</v>
      </c>
      <c r="C519" s="3">
        <v>2041</v>
      </c>
      <c r="D519" s="3" t="s">
        <v>29</v>
      </c>
      <c r="F519" s="3" t="s">
        <v>232</v>
      </c>
      <c r="G519" s="3">
        <v>1</v>
      </c>
      <c r="H519" s="3">
        <v>9</v>
      </c>
      <c r="I519" s="45">
        <f t="shared" si="76"/>
        <v>9</v>
      </c>
      <c r="J519" s="3">
        <v>5</v>
      </c>
      <c r="L519" s="3"/>
      <c r="N519" s="3">
        <v>1</v>
      </c>
    </row>
    <row r="520" spans="1:17" hidden="1">
      <c r="A520" s="3">
        <v>543</v>
      </c>
      <c r="B520" s="3">
        <v>449</v>
      </c>
      <c r="C520" s="3">
        <v>2041</v>
      </c>
      <c r="D520" s="3" t="s">
        <v>226</v>
      </c>
      <c r="F520" s="3" t="s">
        <v>226</v>
      </c>
      <c r="G520" s="3">
        <v>11</v>
      </c>
      <c r="H520" s="3">
        <v>10</v>
      </c>
      <c r="I520" s="45">
        <f t="shared" si="76"/>
        <v>0.90909090909090906</v>
      </c>
      <c r="J520" s="3">
        <v>3</v>
      </c>
      <c r="L520" s="3"/>
      <c r="N520" s="3">
        <v>11</v>
      </c>
    </row>
    <row r="521" spans="1:17" hidden="1">
      <c r="C521" s="8" t="s">
        <v>447</v>
      </c>
      <c r="G521" s="3">
        <f>SUBTOTAL(9,G519:G520)</f>
        <v>0</v>
      </c>
      <c r="H521" s="3">
        <f>SUBTOTAL(9,H519:H520)</f>
        <v>0</v>
      </c>
      <c r="I521" s="45" t="e">
        <f t="shared" si="76"/>
        <v>#DIV/0!</v>
      </c>
      <c r="J521" s="3">
        <v>4</v>
      </c>
      <c r="K521" s="3">
        <f t="shared" ref="K521:P521" si="79">SUBTOTAL(9,K519:K520)</f>
        <v>0</v>
      </c>
      <c r="L521" s="3">
        <f t="shared" si="79"/>
        <v>0</v>
      </c>
      <c r="M521" s="3">
        <f t="shared" si="79"/>
        <v>0</v>
      </c>
      <c r="N521" s="3">
        <f t="shared" si="79"/>
        <v>0</v>
      </c>
      <c r="O521" s="3">
        <f t="shared" si="79"/>
        <v>0</v>
      </c>
      <c r="P521" s="3">
        <f t="shared" si="79"/>
        <v>0</v>
      </c>
    </row>
    <row r="522" spans="1:17" hidden="1">
      <c r="A522" s="3">
        <v>460</v>
      </c>
      <c r="B522" s="3">
        <v>450</v>
      </c>
      <c r="C522" s="3">
        <v>2042</v>
      </c>
      <c r="D522" s="3" t="s">
        <v>17</v>
      </c>
      <c r="F522" s="3" t="s">
        <v>77</v>
      </c>
      <c r="G522" s="3">
        <v>1</v>
      </c>
      <c r="H522" s="3">
        <v>27</v>
      </c>
      <c r="I522" s="45">
        <f t="shared" si="76"/>
        <v>27</v>
      </c>
      <c r="J522" s="3">
        <v>5</v>
      </c>
      <c r="L522" s="3"/>
      <c r="M522" s="3">
        <v>1</v>
      </c>
      <c r="N522" s="3">
        <v>1</v>
      </c>
      <c r="Q522" s="3" t="s">
        <v>33</v>
      </c>
    </row>
    <row r="523" spans="1:17" hidden="1">
      <c r="A523" s="3">
        <v>463</v>
      </c>
      <c r="B523" s="3">
        <v>451</v>
      </c>
      <c r="C523" s="3">
        <v>2042</v>
      </c>
      <c r="D523" s="3" t="s">
        <v>17</v>
      </c>
      <c r="F523" s="3" t="s">
        <v>58</v>
      </c>
      <c r="G523" s="3">
        <v>1</v>
      </c>
      <c r="H523" s="3">
        <v>10</v>
      </c>
      <c r="I523" s="45">
        <f t="shared" si="76"/>
        <v>10</v>
      </c>
      <c r="J523" s="3">
        <v>5</v>
      </c>
      <c r="L523" s="3"/>
      <c r="Q523" s="3" t="s">
        <v>334</v>
      </c>
    </row>
    <row r="524" spans="1:17" hidden="1">
      <c r="A524" s="3">
        <v>462</v>
      </c>
      <c r="B524" s="3">
        <v>452</v>
      </c>
      <c r="C524" s="3">
        <v>2042</v>
      </c>
      <c r="D524" s="3" t="s">
        <v>17</v>
      </c>
      <c r="F524" s="3" t="s">
        <v>86</v>
      </c>
      <c r="G524" s="3">
        <v>1</v>
      </c>
      <c r="H524" s="3">
        <v>9</v>
      </c>
      <c r="I524" s="45">
        <f t="shared" si="76"/>
        <v>9</v>
      </c>
      <c r="J524" s="3">
        <v>5</v>
      </c>
      <c r="L524" s="3"/>
      <c r="Q524" s="3" t="s">
        <v>333</v>
      </c>
    </row>
    <row r="525" spans="1:17" hidden="1">
      <c r="A525" s="3">
        <v>461</v>
      </c>
      <c r="B525" s="3">
        <v>453</v>
      </c>
      <c r="C525" s="3">
        <v>2042</v>
      </c>
      <c r="D525" s="3" t="s">
        <v>17</v>
      </c>
      <c r="F525" s="3" t="s">
        <v>78</v>
      </c>
      <c r="G525" s="3">
        <v>1</v>
      </c>
      <c r="H525" s="3">
        <v>12</v>
      </c>
      <c r="I525" s="45">
        <f t="shared" si="76"/>
        <v>12</v>
      </c>
      <c r="J525" s="3">
        <v>5</v>
      </c>
      <c r="K525" s="3">
        <v>1</v>
      </c>
      <c r="L525" s="3"/>
      <c r="Q525" s="3" t="s">
        <v>332</v>
      </c>
    </row>
    <row r="526" spans="1:17" hidden="1">
      <c r="A526" s="3">
        <v>459</v>
      </c>
      <c r="B526" s="3">
        <v>454</v>
      </c>
      <c r="C526" s="3">
        <v>2042</v>
      </c>
      <c r="D526" s="3" t="s">
        <v>32</v>
      </c>
      <c r="F526" s="3" t="s">
        <v>113</v>
      </c>
      <c r="G526" s="3">
        <v>19</v>
      </c>
      <c r="H526" s="3">
        <v>5</v>
      </c>
      <c r="I526" s="45">
        <f t="shared" si="76"/>
        <v>0.26315789473684209</v>
      </c>
      <c r="J526" s="3">
        <v>1</v>
      </c>
      <c r="L526" s="3"/>
      <c r="Q526" s="3" t="s">
        <v>332</v>
      </c>
    </row>
    <row r="527" spans="1:17" hidden="1">
      <c r="A527" s="3">
        <v>466</v>
      </c>
      <c r="B527" s="3">
        <v>455</v>
      </c>
      <c r="C527" s="3">
        <v>2042</v>
      </c>
      <c r="D527" s="3" t="s">
        <v>34</v>
      </c>
      <c r="F527" s="3" t="s">
        <v>246</v>
      </c>
      <c r="G527" s="3">
        <v>1</v>
      </c>
      <c r="H527" s="3">
        <v>4</v>
      </c>
      <c r="I527" s="45">
        <f t="shared" si="76"/>
        <v>4</v>
      </c>
      <c r="J527" s="3">
        <v>4</v>
      </c>
      <c r="L527" s="3"/>
      <c r="Q527" s="3" t="s">
        <v>335</v>
      </c>
    </row>
    <row r="528" spans="1:17" hidden="1">
      <c r="A528" s="3">
        <v>458</v>
      </c>
      <c r="B528" s="3">
        <v>456</v>
      </c>
      <c r="C528" s="3">
        <v>2042</v>
      </c>
      <c r="D528" s="3" t="s">
        <v>29</v>
      </c>
      <c r="F528" s="3" t="s">
        <v>306</v>
      </c>
      <c r="G528" s="3">
        <v>1</v>
      </c>
      <c r="H528" s="3">
        <v>21</v>
      </c>
      <c r="I528" s="45">
        <f t="shared" si="76"/>
        <v>21</v>
      </c>
      <c r="J528" s="3">
        <v>5</v>
      </c>
      <c r="L528" s="3"/>
      <c r="Q528" s="3" t="s">
        <v>331</v>
      </c>
    </row>
    <row r="529" spans="1:17" hidden="1">
      <c r="A529" s="3">
        <v>464</v>
      </c>
      <c r="B529" s="3">
        <v>457</v>
      </c>
      <c r="C529" s="3">
        <v>2042</v>
      </c>
      <c r="D529" s="3" t="s">
        <v>29</v>
      </c>
      <c r="F529" s="3" t="s">
        <v>22</v>
      </c>
      <c r="G529" s="3">
        <v>1</v>
      </c>
      <c r="H529" s="3">
        <v>9</v>
      </c>
      <c r="I529" s="45">
        <f t="shared" si="76"/>
        <v>9</v>
      </c>
      <c r="J529" s="3">
        <v>5</v>
      </c>
      <c r="K529" s="3">
        <v>1</v>
      </c>
      <c r="L529" s="3"/>
      <c r="M529" s="3">
        <v>1</v>
      </c>
    </row>
    <row r="530" spans="1:17" hidden="1">
      <c r="A530" s="3">
        <v>465</v>
      </c>
      <c r="B530" s="3">
        <v>458</v>
      </c>
      <c r="C530" s="3">
        <v>2042</v>
      </c>
      <c r="D530" s="3" t="s">
        <v>226</v>
      </c>
      <c r="F530" s="3" t="s">
        <v>226</v>
      </c>
      <c r="G530" s="3">
        <v>19</v>
      </c>
      <c r="H530" s="3">
        <v>62</v>
      </c>
      <c r="I530" s="45">
        <f t="shared" si="76"/>
        <v>3.263157894736842</v>
      </c>
      <c r="J530" s="3">
        <v>5</v>
      </c>
      <c r="K530" s="3">
        <v>2</v>
      </c>
      <c r="L530" s="3"/>
      <c r="O530" s="3">
        <v>4</v>
      </c>
    </row>
    <row r="531" spans="1:17" hidden="1">
      <c r="C531" s="8" t="s">
        <v>448</v>
      </c>
      <c r="G531" s="3">
        <f>SUBTOTAL(9,G522:G530)</f>
        <v>0</v>
      </c>
      <c r="H531" s="3">
        <f>SUBTOTAL(9,H522:H530)</f>
        <v>0</v>
      </c>
      <c r="I531" s="45" t="e">
        <f t="shared" si="76"/>
        <v>#DIV/0!</v>
      </c>
      <c r="J531" s="45">
        <f>SUM(J522:J530)/COUNT(J522:J530)</f>
        <v>4.4444444444444446</v>
      </c>
      <c r="K531" s="3">
        <f t="shared" ref="K531:P531" si="80">SUBTOTAL(9,K522:K530)</f>
        <v>0</v>
      </c>
      <c r="L531" s="3">
        <f t="shared" si="80"/>
        <v>0</v>
      </c>
      <c r="M531" s="3">
        <f t="shared" si="80"/>
        <v>0</v>
      </c>
      <c r="N531" s="3">
        <f t="shared" si="80"/>
        <v>0</v>
      </c>
      <c r="O531" s="3">
        <f t="shared" si="80"/>
        <v>0</v>
      </c>
      <c r="P531" s="3">
        <f t="shared" si="80"/>
        <v>0</v>
      </c>
    </row>
    <row r="532" spans="1:17" hidden="1">
      <c r="A532" s="3">
        <v>334</v>
      </c>
      <c r="B532" s="3">
        <v>459</v>
      </c>
      <c r="C532" s="3">
        <v>2043</v>
      </c>
      <c r="D532" s="3" t="s">
        <v>29</v>
      </c>
      <c r="F532" s="3" t="s">
        <v>86</v>
      </c>
      <c r="G532" s="3">
        <v>1</v>
      </c>
      <c r="H532" s="3">
        <v>6</v>
      </c>
      <c r="I532" s="45">
        <f t="shared" si="76"/>
        <v>6</v>
      </c>
      <c r="J532" s="3">
        <v>5</v>
      </c>
      <c r="L532" s="3"/>
    </row>
    <row r="533" spans="1:17" hidden="1">
      <c r="A533" s="3">
        <v>335</v>
      </c>
      <c r="B533" s="3">
        <v>460</v>
      </c>
      <c r="C533" s="3">
        <v>2043</v>
      </c>
      <c r="D533" s="3" t="s">
        <v>226</v>
      </c>
      <c r="F533" s="3" t="s">
        <v>226</v>
      </c>
      <c r="G533" s="3">
        <v>1</v>
      </c>
      <c r="H533" s="3">
        <v>2</v>
      </c>
      <c r="I533" s="45">
        <f t="shared" si="76"/>
        <v>2</v>
      </c>
      <c r="J533" s="3">
        <v>5</v>
      </c>
      <c r="L533" s="3"/>
    </row>
    <row r="534" spans="1:17" hidden="1">
      <c r="C534" s="8" t="s">
        <v>449</v>
      </c>
      <c r="G534" s="3">
        <f>SUBTOTAL(9,G532:G533)</f>
        <v>0</v>
      </c>
      <c r="H534" s="3">
        <f>SUBTOTAL(9,H532:H533)</f>
        <v>0</v>
      </c>
      <c r="I534" s="45" t="e">
        <f t="shared" si="76"/>
        <v>#DIV/0!</v>
      </c>
      <c r="J534" s="3">
        <v>5</v>
      </c>
      <c r="K534" s="3">
        <f t="shared" ref="K534:P534" si="81">SUBTOTAL(9,K532:K533)</f>
        <v>0</v>
      </c>
      <c r="L534" s="3">
        <f t="shared" si="81"/>
        <v>0</v>
      </c>
      <c r="M534" s="3">
        <f t="shared" si="81"/>
        <v>0</v>
      </c>
      <c r="N534" s="3">
        <f t="shared" si="81"/>
        <v>0</v>
      </c>
      <c r="O534" s="3">
        <f t="shared" si="81"/>
        <v>0</v>
      </c>
      <c r="P534" s="3">
        <f t="shared" si="81"/>
        <v>0</v>
      </c>
    </row>
    <row r="535" spans="1:17" hidden="1">
      <c r="A535" s="3">
        <v>442</v>
      </c>
      <c r="B535" s="3">
        <v>461</v>
      </c>
      <c r="C535" s="3">
        <v>2044</v>
      </c>
      <c r="D535" s="3" t="s">
        <v>15</v>
      </c>
      <c r="F535" s="3" t="s">
        <v>16</v>
      </c>
      <c r="G535" s="3">
        <v>3</v>
      </c>
      <c r="H535" s="3">
        <v>2</v>
      </c>
      <c r="I535" s="45">
        <f t="shared" si="76"/>
        <v>0.66666666666666663</v>
      </c>
      <c r="J535" s="3">
        <v>4</v>
      </c>
      <c r="L535" s="3"/>
      <c r="O535" s="3">
        <v>3</v>
      </c>
    </row>
    <row r="536" spans="1:17" hidden="1">
      <c r="A536" s="3">
        <v>441</v>
      </c>
      <c r="B536" s="3">
        <v>462</v>
      </c>
      <c r="C536" s="3">
        <v>2044</v>
      </c>
      <c r="D536" s="3" t="s">
        <v>40</v>
      </c>
      <c r="F536" s="3" t="s">
        <v>85</v>
      </c>
      <c r="G536" s="3">
        <v>1</v>
      </c>
      <c r="H536" s="3">
        <v>4</v>
      </c>
      <c r="I536" s="45">
        <f t="shared" si="76"/>
        <v>4</v>
      </c>
      <c r="J536" s="3">
        <v>5</v>
      </c>
      <c r="L536" s="3"/>
    </row>
    <row r="537" spans="1:17" hidden="1">
      <c r="A537" s="3">
        <v>439</v>
      </c>
      <c r="B537" s="3">
        <v>463</v>
      </c>
      <c r="C537" s="3">
        <v>2044</v>
      </c>
      <c r="D537" s="3" t="s">
        <v>29</v>
      </c>
      <c r="F537" s="3" t="s">
        <v>52</v>
      </c>
      <c r="G537" s="3">
        <v>1</v>
      </c>
      <c r="H537" s="3">
        <v>23</v>
      </c>
      <c r="I537" s="45">
        <f t="shared" si="76"/>
        <v>23</v>
      </c>
      <c r="J537" s="3">
        <v>5</v>
      </c>
      <c r="L537" s="3"/>
      <c r="Q537" s="3" t="s">
        <v>33</v>
      </c>
    </row>
    <row r="538" spans="1:17" hidden="1">
      <c r="A538" s="3">
        <v>440</v>
      </c>
      <c r="B538" s="3">
        <v>464</v>
      </c>
      <c r="C538" s="3">
        <v>2044</v>
      </c>
      <c r="D538" s="3" t="s">
        <v>29</v>
      </c>
      <c r="F538" s="3" t="s">
        <v>58</v>
      </c>
      <c r="G538" s="3">
        <v>2</v>
      </c>
      <c r="H538" s="3">
        <v>16</v>
      </c>
      <c r="I538" s="45">
        <f t="shared" si="76"/>
        <v>8</v>
      </c>
      <c r="J538" s="3">
        <v>5</v>
      </c>
      <c r="K538" s="3">
        <v>2</v>
      </c>
      <c r="L538" s="3"/>
      <c r="Q538" s="3" t="s">
        <v>325</v>
      </c>
    </row>
    <row r="539" spans="1:17" hidden="1">
      <c r="A539" s="3">
        <v>443</v>
      </c>
      <c r="B539" s="3">
        <v>465</v>
      </c>
      <c r="C539" s="3">
        <v>2044</v>
      </c>
      <c r="D539" s="3" t="s">
        <v>226</v>
      </c>
      <c r="F539" s="3" t="s">
        <v>226</v>
      </c>
      <c r="G539" s="3">
        <v>3</v>
      </c>
      <c r="H539" s="3">
        <v>4</v>
      </c>
      <c r="I539" s="45">
        <f t="shared" si="76"/>
        <v>1.3333333333333333</v>
      </c>
      <c r="J539" s="3">
        <v>3</v>
      </c>
      <c r="L539" s="3"/>
    </row>
    <row r="540" spans="1:17" hidden="1">
      <c r="C540" s="8" t="s">
        <v>450</v>
      </c>
      <c r="G540" s="3">
        <f>SUBTOTAL(9,G535:G539)</f>
        <v>0</v>
      </c>
      <c r="H540" s="3">
        <f>SUBTOTAL(9,H535:H539)</f>
        <v>0</v>
      </c>
      <c r="I540" s="45" t="e">
        <f t="shared" si="76"/>
        <v>#DIV/0!</v>
      </c>
      <c r="J540" s="45">
        <f>SUM(J535:J539)/COUNT(J535:J539)</f>
        <v>4.4000000000000004</v>
      </c>
      <c r="K540" s="3">
        <f t="shared" ref="K540:P540" si="82">SUBTOTAL(9,K535:K539)</f>
        <v>0</v>
      </c>
      <c r="L540" s="3">
        <f t="shared" si="82"/>
        <v>0</v>
      </c>
      <c r="M540" s="3">
        <f t="shared" si="82"/>
        <v>0</v>
      </c>
      <c r="N540" s="3">
        <f t="shared" si="82"/>
        <v>0</v>
      </c>
      <c r="O540" s="3">
        <f t="shared" si="82"/>
        <v>0</v>
      </c>
      <c r="P540" s="3">
        <f t="shared" si="82"/>
        <v>0</v>
      </c>
    </row>
    <row r="541" spans="1:17" hidden="1">
      <c r="A541" s="3">
        <v>59</v>
      </c>
      <c r="B541" s="3">
        <v>466</v>
      </c>
      <c r="C541" s="4">
        <v>2045</v>
      </c>
      <c r="D541" s="3" t="s">
        <v>15</v>
      </c>
      <c r="F541" s="3" t="s">
        <v>42</v>
      </c>
      <c r="G541" s="3">
        <v>3</v>
      </c>
      <c r="H541" s="3">
        <v>7</v>
      </c>
      <c r="I541" s="45">
        <f t="shared" si="76"/>
        <v>2.3333333333333335</v>
      </c>
      <c r="J541" s="3">
        <v>5</v>
      </c>
      <c r="L541" s="3"/>
    </row>
    <row r="542" spans="1:17" hidden="1">
      <c r="A542" s="3">
        <v>54</v>
      </c>
      <c r="B542" s="3">
        <v>467</v>
      </c>
      <c r="C542" s="4">
        <v>2045</v>
      </c>
      <c r="D542" s="3" t="s">
        <v>17</v>
      </c>
      <c r="F542" s="3" t="s">
        <v>79</v>
      </c>
      <c r="G542" s="3">
        <v>1</v>
      </c>
      <c r="H542" s="3">
        <v>11</v>
      </c>
      <c r="I542" s="45">
        <f t="shared" si="76"/>
        <v>11</v>
      </c>
      <c r="J542" s="3">
        <v>4</v>
      </c>
      <c r="K542" s="3">
        <v>1</v>
      </c>
      <c r="L542" s="3"/>
    </row>
    <row r="543" spans="1:17" hidden="1">
      <c r="A543" s="3">
        <v>55</v>
      </c>
      <c r="B543" s="3">
        <v>468</v>
      </c>
      <c r="C543" s="4">
        <v>2045</v>
      </c>
      <c r="D543" s="3" t="s">
        <v>17</v>
      </c>
      <c r="F543" s="3" t="s">
        <v>78</v>
      </c>
      <c r="G543" s="3">
        <v>1</v>
      </c>
      <c r="H543" s="3">
        <v>14</v>
      </c>
      <c r="I543" s="45">
        <f t="shared" si="76"/>
        <v>14</v>
      </c>
      <c r="J543" s="3">
        <v>5</v>
      </c>
      <c r="K543" s="3">
        <v>1</v>
      </c>
      <c r="L543" s="3"/>
    </row>
    <row r="544" spans="1:17" hidden="1">
      <c r="A544" s="3">
        <v>57</v>
      </c>
      <c r="B544" s="3">
        <v>469</v>
      </c>
      <c r="C544" s="4">
        <v>2045</v>
      </c>
      <c r="D544" s="3" t="s">
        <v>40</v>
      </c>
      <c r="F544" s="3" t="s">
        <v>81</v>
      </c>
      <c r="G544" s="3">
        <v>2</v>
      </c>
      <c r="H544" s="3">
        <v>7</v>
      </c>
      <c r="I544" s="45">
        <f t="shared" si="76"/>
        <v>3.5</v>
      </c>
      <c r="J544" s="3">
        <v>5</v>
      </c>
      <c r="K544" s="3">
        <v>1</v>
      </c>
      <c r="L544" s="3"/>
      <c r="Q544" s="3" t="s">
        <v>82</v>
      </c>
    </row>
    <row r="545" spans="1:17" hidden="1">
      <c r="A545" s="3">
        <v>56</v>
      </c>
      <c r="B545" s="3">
        <v>470</v>
      </c>
      <c r="C545" s="4">
        <v>2045</v>
      </c>
      <c r="D545" s="3" t="s">
        <v>80</v>
      </c>
      <c r="F545" s="3" t="s">
        <v>36</v>
      </c>
      <c r="G545" s="3">
        <v>1</v>
      </c>
      <c r="H545" s="3">
        <v>9</v>
      </c>
      <c r="I545" s="45">
        <f t="shared" si="76"/>
        <v>9</v>
      </c>
      <c r="J545" s="3">
        <v>4</v>
      </c>
      <c r="L545" s="3"/>
      <c r="M545" s="3">
        <v>1</v>
      </c>
    </row>
    <row r="546" spans="1:17" hidden="1">
      <c r="A546" s="3">
        <v>52</v>
      </c>
      <c r="B546" s="3">
        <v>471</v>
      </c>
      <c r="C546" s="4">
        <v>2045</v>
      </c>
      <c r="D546" s="3" t="s">
        <v>29</v>
      </c>
      <c r="F546" s="3" t="s">
        <v>77</v>
      </c>
      <c r="G546" s="3">
        <v>1</v>
      </c>
      <c r="H546" s="3">
        <v>7</v>
      </c>
      <c r="I546" s="45">
        <f t="shared" si="76"/>
        <v>7</v>
      </c>
      <c r="J546" s="3">
        <v>5</v>
      </c>
      <c r="K546" s="3">
        <v>1</v>
      </c>
      <c r="L546" s="3"/>
      <c r="N546" s="3">
        <v>1</v>
      </c>
    </row>
    <row r="547" spans="1:17" hidden="1">
      <c r="A547" s="3">
        <v>60</v>
      </c>
      <c r="B547" s="3">
        <v>472</v>
      </c>
      <c r="C547" s="4">
        <v>2045</v>
      </c>
      <c r="D547" s="3" t="s">
        <v>29</v>
      </c>
      <c r="F547" s="3" t="s">
        <v>77</v>
      </c>
      <c r="G547" s="3">
        <v>1</v>
      </c>
      <c r="H547" s="3">
        <v>5</v>
      </c>
      <c r="I547" s="45">
        <f t="shared" si="76"/>
        <v>5</v>
      </c>
      <c r="J547" s="3">
        <v>3</v>
      </c>
      <c r="L547" s="3"/>
      <c r="Q547" s="3" t="s">
        <v>83</v>
      </c>
    </row>
    <row r="548" spans="1:17" hidden="1">
      <c r="A548" s="3">
        <v>53</v>
      </c>
      <c r="B548" s="3">
        <v>473</v>
      </c>
      <c r="C548" s="4">
        <v>2045</v>
      </c>
      <c r="D548" s="3" t="s">
        <v>29</v>
      </c>
      <c r="F548" s="3" t="s">
        <v>78</v>
      </c>
      <c r="G548" s="3">
        <v>1</v>
      </c>
      <c r="H548" s="3">
        <v>5</v>
      </c>
      <c r="I548" s="45">
        <f t="shared" si="76"/>
        <v>5</v>
      </c>
      <c r="J548" s="3">
        <v>5</v>
      </c>
      <c r="L548" s="3"/>
    </row>
    <row r="549" spans="1:17">
      <c r="A549" s="3">
        <v>58</v>
      </c>
      <c r="B549" s="3">
        <v>474</v>
      </c>
      <c r="C549" s="4">
        <v>2045</v>
      </c>
      <c r="D549" s="3" t="s">
        <v>226</v>
      </c>
      <c r="E549" s="3" t="s">
        <v>598</v>
      </c>
      <c r="F549" s="3" t="s">
        <v>226</v>
      </c>
      <c r="G549" s="3">
        <v>27</v>
      </c>
      <c r="H549" s="3">
        <v>70</v>
      </c>
      <c r="I549" s="45">
        <f t="shared" si="76"/>
        <v>2.5925925925925926</v>
      </c>
      <c r="J549" s="3">
        <v>4</v>
      </c>
      <c r="K549" s="3">
        <v>1</v>
      </c>
      <c r="L549" s="3"/>
      <c r="M549" s="10">
        <v>2</v>
      </c>
    </row>
    <row r="550" spans="1:17" hidden="1">
      <c r="C550" s="9" t="s">
        <v>451</v>
      </c>
      <c r="G550" s="3">
        <f>SUBTOTAL(9,G541:G549)</f>
        <v>27</v>
      </c>
      <c r="H550" s="3">
        <f>SUBTOTAL(9,H541:H549)</f>
        <v>70</v>
      </c>
      <c r="I550" s="45">
        <f t="shared" si="76"/>
        <v>2.5925925925925926</v>
      </c>
      <c r="J550" s="45">
        <f>SUM(J541:J549)/COUNT(J541:J549)</f>
        <v>4.4444444444444446</v>
      </c>
      <c r="K550" s="3">
        <f t="shared" ref="K550:P550" si="83">SUBTOTAL(9,K541:K549)</f>
        <v>1</v>
      </c>
      <c r="L550" s="3">
        <f t="shared" si="83"/>
        <v>0</v>
      </c>
      <c r="M550" s="3">
        <f t="shared" si="83"/>
        <v>2</v>
      </c>
      <c r="N550" s="3">
        <f t="shared" si="83"/>
        <v>0</v>
      </c>
      <c r="O550" s="3">
        <f t="shared" si="83"/>
        <v>0</v>
      </c>
      <c r="P550" s="3">
        <f t="shared" si="83"/>
        <v>0</v>
      </c>
    </row>
    <row r="551" spans="1:17" hidden="1">
      <c r="A551" s="3">
        <v>551</v>
      </c>
      <c r="B551" s="3">
        <v>475</v>
      </c>
      <c r="C551" s="3">
        <v>2046</v>
      </c>
      <c r="D551" s="3" t="s">
        <v>226</v>
      </c>
      <c r="F551" s="3" t="s">
        <v>226</v>
      </c>
      <c r="G551" s="3">
        <v>1</v>
      </c>
      <c r="H551" s="3">
        <v>2</v>
      </c>
      <c r="I551" s="45">
        <f t="shared" si="76"/>
        <v>2</v>
      </c>
      <c r="J551" s="3">
        <v>5</v>
      </c>
      <c r="L551" s="3"/>
      <c r="Q551" s="3" t="s">
        <v>374</v>
      </c>
    </row>
    <row r="552" spans="1:17" hidden="1">
      <c r="C552" s="8" t="s">
        <v>452</v>
      </c>
      <c r="G552" s="3">
        <f>SUBTOTAL(9,G551:G551)</f>
        <v>0</v>
      </c>
      <c r="H552" s="3">
        <f>SUBTOTAL(9,H551:H551)</f>
        <v>0</v>
      </c>
      <c r="I552" s="45" t="e">
        <f t="shared" si="76"/>
        <v>#DIV/0!</v>
      </c>
      <c r="J552" s="3">
        <v>5</v>
      </c>
      <c r="K552" s="3">
        <f t="shared" ref="K552:P552" si="84">SUBTOTAL(9,K551:K551)</f>
        <v>0</v>
      </c>
      <c r="L552" s="3">
        <f t="shared" si="84"/>
        <v>0</v>
      </c>
      <c r="M552" s="3">
        <f t="shared" si="84"/>
        <v>0</v>
      </c>
      <c r="N552" s="3">
        <f t="shared" si="84"/>
        <v>0</v>
      </c>
      <c r="O552" s="3">
        <f t="shared" si="84"/>
        <v>0</v>
      </c>
      <c r="P552" s="3">
        <f t="shared" si="84"/>
        <v>0</v>
      </c>
    </row>
    <row r="553" spans="1:17" hidden="1">
      <c r="A553" s="3">
        <v>552</v>
      </c>
      <c r="B553" s="3">
        <v>476</v>
      </c>
      <c r="C553" s="3">
        <v>2048</v>
      </c>
      <c r="D553" s="3" t="s">
        <v>375</v>
      </c>
      <c r="F553" s="3" t="s">
        <v>217</v>
      </c>
      <c r="G553" s="3">
        <v>1</v>
      </c>
      <c r="H553" s="3" t="s">
        <v>372</v>
      </c>
      <c r="I553" s="45" t="e">
        <f t="shared" si="76"/>
        <v>#VALUE!</v>
      </c>
      <c r="J553" s="3">
        <v>5</v>
      </c>
      <c r="L553" s="3"/>
    </row>
    <row r="554" spans="1:17" hidden="1">
      <c r="A554" s="3">
        <v>553</v>
      </c>
      <c r="B554" s="3">
        <v>477</v>
      </c>
      <c r="C554" s="3">
        <v>2048</v>
      </c>
      <c r="D554" s="3" t="s">
        <v>226</v>
      </c>
      <c r="F554" s="3" t="s">
        <v>226</v>
      </c>
      <c r="G554" s="3">
        <v>8</v>
      </c>
      <c r="H554" s="3">
        <v>24</v>
      </c>
      <c r="I554" s="45">
        <f t="shared" si="76"/>
        <v>3</v>
      </c>
      <c r="L554" s="3"/>
    </row>
    <row r="555" spans="1:17" hidden="1">
      <c r="C555" s="8" t="s">
        <v>453</v>
      </c>
      <c r="G555" s="3">
        <f>SUBTOTAL(9,G553:G554)</f>
        <v>0</v>
      </c>
      <c r="H555" s="3">
        <f>SUBTOTAL(9,H553:H554)</f>
        <v>0</v>
      </c>
      <c r="I555" s="45" t="e">
        <f t="shared" si="76"/>
        <v>#DIV/0!</v>
      </c>
      <c r="J555" s="3">
        <v>5</v>
      </c>
      <c r="K555" s="3">
        <f t="shared" ref="K555:P555" si="85">SUBTOTAL(9,K553:K554)</f>
        <v>0</v>
      </c>
      <c r="L555" s="3">
        <f t="shared" si="85"/>
        <v>0</v>
      </c>
      <c r="M555" s="3">
        <f t="shared" si="85"/>
        <v>0</v>
      </c>
      <c r="N555" s="3">
        <f t="shared" si="85"/>
        <v>0</v>
      </c>
      <c r="O555" s="3">
        <f t="shared" si="85"/>
        <v>0</v>
      </c>
      <c r="P555" s="3">
        <f t="shared" si="85"/>
        <v>0</v>
      </c>
    </row>
    <row r="556" spans="1:17" hidden="1">
      <c r="A556" s="3">
        <v>281</v>
      </c>
      <c r="B556" s="3">
        <v>478</v>
      </c>
      <c r="C556" s="3">
        <v>2049</v>
      </c>
      <c r="D556" s="3" t="s">
        <v>226</v>
      </c>
      <c r="F556" s="3" t="s">
        <v>226</v>
      </c>
      <c r="G556" s="3">
        <v>4</v>
      </c>
      <c r="H556" s="3">
        <v>4</v>
      </c>
      <c r="I556" s="45">
        <f t="shared" si="76"/>
        <v>1</v>
      </c>
      <c r="J556" s="3">
        <v>4</v>
      </c>
      <c r="L556" s="3"/>
    </row>
    <row r="557" spans="1:17" hidden="1">
      <c r="C557" s="8" t="s">
        <v>454</v>
      </c>
      <c r="G557" s="3">
        <f>SUBTOTAL(9,G556:G556)</f>
        <v>0</v>
      </c>
      <c r="H557" s="3">
        <f>SUBTOTAL(9,H556:H556)</f>
        <v>0</v>
      </c>
      <c r="I557" s="45" t="e">
        <f t="shared" si="76"/>
        <v>#DIV/0!</v>
      </c>
      <c r="J557" s="3">
        <v>4</v>
      </c>
      <c r="K557" s="3">
        <f t="shared" ref="K557:P557" si="86">SUBTOTAL(9,K556:K556)</f>
        <v>0</v>
      </c>
      <c r="L557" s="3">
        <f t="shared" si="86"/>
        <v>0</v>
      </c>
      <c r="M557" s="3">
        <f t="shared" si="86"/>
        <v>0</v>
      </c>
      <c r="N557" s="3">
        <f t="shared" si="86"/>
        <v>0</v>
      </c>
      <c r="O557" s="3">
        <f t="shared" si="86"/>
        <v>0</v>
      </c>
      <c r="P557" s="3">
        <f t="shared" si="86"/>
        <v>0</v>
      </c>
    </row>
    <row r="558" spans="1:17" hidden="1">
      <c r="A558" s="3">
        <v>550</v>
      </c>
      <c r="B558" s="3">
        <v>479</v>
      </c>
      <c r="C558" s="3">
        <v>2051</v>
      </c>
      <c r="D558" s="3" t="s">
        <v>226</v>
      </c>
      <c r="F558" s="3" t="s">
        <v>226</v>
      </c>
      <c r="G558" s="3">
        <v>6</v>
      </c>
      <c r="H558" s="3">
        <v>12</v>
      </c>
      <c r="I558" s="45">
        <f t="shared" si="76"/>
        <v>2</v>
      </c>
      <c r="J558" s="3">
        <v>5</v>
      </c>
      <c r="L558" s="3"/>
    </row>
    <row r="559" spans="1:17" hidden="1">
      <c r="C559" s="8" t="s">
        <v>455</v>
      </c>
      <c r="G559" s="3">
        <f>SUBTOTAL(9,G558:G558)</f>
        <v>0</v>
      </c>
      <c r="H559" s="3">
        <f>SUBTOTAL(9,H558:H558)</f>
        <v>0</v>
      </c>
      <c r="I559" s="45" t="e">
        <f t="shared" si="76"/>
        <v>#DIV/0!</v>
      </c>
      <c r="J559" s="3">
        <v>5</v>
      </c>
      <c r="K559" s="3">
        <f t="shared" ref="K559:P559" si="87">SUBTOTAL(9,K558:K558)</f>
        <v>0</v>
      </c>
      <c r="L559" s="3">
        <f t="shared" si="87"/>
        <v>0</v>
      </c>
      <c r="M559" s="3">
        <f t="shared" si="87"/>
        <v>0</v>
      </c>
      <c r="N559" s="3">
        <f t="shared" si="87"/>
        <v>0</v>
      </c>
      <c r="O559" s="3">
        <f t="shared" si="87"/>
        <v>0</v>
      </c>
      <c r="P559" s="3">
        <f t="shared" si="87"/>
        <v>0</v>
      </c>
    </row>
    <row r="560" spans="1:17" hidden="1">
      <c r="A560" s="3">
        <v>554</v>
      </c>
      <c r="B560" s="3">
        <v>480</v>
      </c>
      <c r="C560" s="3">
        <v>2052</v>
      </c>
      <c r="D560" s="3" t="s">
        <v>40</v>
      </c>
      <c r="F560" s="3" t="s">
        <v>85</v>
      </c>
      <c r="G560" s="3">
        <v>3</v>
      </c>
      <c r="H560" s="3">
        <v>4</v>
      </c>
      <c r="I560" s="45">
        <f t="shared" si="76"/>
        <v>1.3333333333333333</v>
      </c>
      <c r="J560" s="3">
        <v>4</v>
      </c>
      <c r="L560" s="3"/>
      <c r="N560" s="3">
        <v>3</v>
      </c>
    </row>
    <row r="561" spans="1:17" hidden="1">
      <c r="A561" s="3">
        <v>555</v>
      </c>
      <c r="B561" s="3">
        <v>481</v>
      </c>
      <c r="C561" s="3">
        <v>2052</v>
      </c>
      <c r="D561" s="3" t="s">
        <v>40</v>
      </c>
      <c r="F561" s="3" t="s">
        <v>22</v>
      </c>
      <c r="G561" s="3">
        <v>1</v>
      </c>
      <c r="H561" s="3">
        <v>5</v>
      </c>
      <c r="I561" s="45">
        <f t="shared" si="76"/>
        <v>5</v>
      </c>
      <c r="J561" s="3">
        <v>3</v>
      </c>
      <c r="L561" s="3"/>
      <c r="N561" s="3">
        <v>1</v>
      </c>
    </row>
    <row r="562" spans="1:17" hidden="1">
      <c r="A562" s="3">
        <v>556</v>
      </c>
      <c r="B562" s="3">
        <v>482</v>
      </c>
      <c r="C562" s="3">
        <v>2052</v>
      </c>
      <c r="D562" s="3" t="s">
        <v>34</v>
      </c>
      <c r="F562" s="3" t="s">
        <v>135</v>
      </c>
      <c r="G562" s="3">
        <v>1</v>
      </c>
      <c r="H562" s="3">
        <v>4</v>
      </c>
      <c r="I562" s="45">
        <f t="shared" si="76"/>
        <v>4</v>
      </c>
      <c r="J562" s="3">
        <v>4</v>
      </c>
      <c r="L562" s="3"/>
      <c r="N562" s="3">
        <v>1</v>
      </c>
    </row>
    <row r="563" spans="1:17" hidden="1">
      <c r="C563" s="8" t="s">
        <v>456</v>
      </c>
      <c r="G563" s="3">
        <f>SUBTOTAL(9,G560:G562)</f>
        <v>0</v>
      </c>
      <c r="H563" s="3">
        <f>SUBTOTAL(9,H560:H562)</f>
        <v>0</v>
      </c>
      <c r="I563" s="45" t="e">
        <f t="shared" si="76"/>
        <v>#DIV/0!</v>
      </c>
      <c r="J563" s="45">
        <f>SUM(J560:J562)/COUNT(J560:J562)</f>
        <v>3.6666666666666665</v>
      </c>
      <c r="K563" s="3">
        <f t="shared" ref="K563:P563" si="88">SUBTOTAL(9,K560:K562)</f>
        <v>0</v>
      </c>
      <c r="L563" s="3">
        <f t="shared" si="88"/>
        <v>0</v>
      </c>
      <c r="M563" s="3">
        <f t="shared" si="88"/>
        <v>0</v>
      </c>
      <c r="N563" s="3">
        <f t="shared" si="88"/>
        <v>0</v>
      </c>
      <c r="O563" s="3">
        <f t="shared" si="88"/>
        <v>0</v>
      </c>
      <c r="P563" s="3">
        <f t="shared" si="88"/>
        <v>0</v>
      </c>
    </row>
    <row r="564" spans="1:17" hidden="1">
      <c r="A564" s="3">
        <v>323</v>
      </c>
      <c r="B564" s="3">
        <v>483</v>
      </c>
      <c r="C564" s="3">
        <v>2053</v>
      </c>
      <c r="D564" s="3" t="s">
        <v>29</v>
      </c>
      <c r="F564" s="3" t="s">
        <v>36</v>
      </c>
      <c r="G564" s="3">
        <v>1</v>
      </c>
      <c r="H564" s="3">
        <v>7</v>
      </c>
      <c r="I564" s="45">
        <f t="shared" si="76"/>
        <v>7</v>
      </c>
      <c r="J564" s="3">
        <v>5</v>
      </c>
      <c r="L564" s="3"/>
      <c r="M564" s="3">
        <v>1</v>
      </c>
    </row>
    <row r="565" spans="1:17" hidden="1">
      <c r="A565" s="3">
        <v>322</v>
      </c>
      <c r="B565" s="3">
        <v>484</v>
      </c>
      <c r="C565" s="3">
        <v>2053</v>
      </c>
      <c r="D565" s="3" t="s">
        <v>29</v>
      </c>
      <c r="F565" s="3" t="s">
        <v>77</v>
      </c>
      <c r="G565" s="3">
        <v>1</v>
      </c>
      <c r="H565" s="3">
        <v>20</v>
      </c>
      <c r="I565" s="45">
        <f t="shared" si="76"/>
        <v>20</v>
      </c>
      <c r="J565" s="3">
        <v>5</v>
      </c>
      <c r="L565" s="3"/>
    </row>
    <row r="566" spans="1:17" hidden="1">
      <c r="A566" s="3">
        <v>321</v>
      </c>
      <c r="B566" s="3">
        <v>485</v>
      </c>
      <c r="C566" s="3">
        <v>2053</v>
      </c>
      <c r="D566" s="3" t="s">
        <v>226</v>
      </c>
      <c r="F566" s="3" t="s">
        <v>226</v>
      </c>
      <c r="G566" s="3">
        <v>7</v>
      </c>
      <c r="H566" s="3">
        <v>27</v>
      </c>
      <c r="I566" s="45">
        <f t="shared" si="76"/>
        <v>3.8571428571428572</v>
      </c>
      <c r="J566" s="3">
        <v>4</v>
      </c>
      <c r="K566" s="3">
        <v>1</v>
      </c>
      <c r="L566" s="3"/>
    </row>
    <row r="567" spans="1:17" hidden="1">
      <c r="C567" s="8" t="s">
        <v>457</v>
      </c>
      <c r="G567" s="3">
        <f>SUBTOTAL(9,G564:G566)</f>
        <v>0</v>
      </c>
      <c r="H567" s="3">
        <f>SUBTOTAL(9,H564:H566)</f>
        <v>0</v>
      </c>
      <c r="I567" s="45" t="e">
        <f t="shared" si="76"/>
        <v>#DIV/0!</v>
      </c>
      <c r="J567" s="45">
        <f>SUM(J564:J566)/COUNT(J564:J566)</f>
        <v>4.666666666666667</v>
      </c>
      <c r="K567" s="3">
        <f t="shared" ref="K567:P567" si="89">SUBTOTAL(9,K564:K566)</f>
        <v>0</v>
      </c>
      <c r="L567" s="3">
        <f t="shared" si="89"/>
        <v>0</v>
      </c>
      <c r="M567" s="3">
        <f t="shared" si="89"/>
        <v>0</v>
      </c>
      <c r="N567" s="3">
        <f t="shared" si="89"/>
        <v>0</v>
      </c>
      <c r="O567" s="3">
        <f t="shared" si="89"/>
        <v>0</v>
      </c>
      <c r="P567" s="3">
        <f t="shared" si="89"/>
        <v>0</v>
      </c>
    </row>
    <row r="568" spans="1:17" hidden="1">
      <c r="A568" s="3">
        <v>492</v>
      </c>
      <c r="B568" s="3">
        <v>486</v>
      </c>
      <c r="C568" s="3">
        <v>2056</v>
      </c>
      <c r="D568" s="3" t="s">
        <v>142</v>
      </c>
      <c r="F568" s="3" t="s">
        <v>69</v>
      </c>
      <c r="G568" s="3">
        <v>1</v>
      </c>
      <c r="H568" s="3">
        <v>31</v>
      </c>
      <c r="I568" s="45">
        <f t="shared" si="76"/>
        <v>31</v>
      </c>
      <c r="J568" s="3">
        <v>5</v>
      </c>
      <c r="L568" s="3"/>
    </row>
    <row r="569" spans="1:17" hidden="1">
      <c r="A569" s="3">
        <v>491</v>
      </c>
      <c r="B569" s="3">
        <v>487</v>
      </c>
      <c r="C569" s="3">
        <v>2056</v>
      </c>
      <c r="D569" s="3" t="s">
        <v>226</v>
      </c>
      <c r="F569" s="3" t="s">
        <v>226</v>
      </c>
      <c r="G569" s="3">
        <v>5</v>
      </c>
      <c r="H569" s="3">
        <v>19</v>
      </c>
      <c r="I569" s="45">
        <f t="shared" si="76"/>
        <v>3.8</v>
      </c>
      <c r="L569" s="3"/>
    </row>
    <row r="570" spans="1:17" hidden="1">
      <c r="C570" s="8" t="s">
        <v>458</v>
      </c>
      <c r="G570" s="3">
        <f>SUBTOTAL(9,G568:G569)</f>
        <v>0</v>
      </c>
      <c r="H570" s="3">
        <f>SUBTOTAL(9,H568:H569)</f>
        <v>0</v>
      </c>
      <c r="I570" s="45" t="e">
        <f t="shared" si="76"/>
        <v>#DIV/0!</v>
      </c>
      <c r="J570" s="3">
        <v>5</v>
      </c>
      <c r="K570" s="3">
        <f t="shared" ref="K570:P570" si="90">SUBTOTAL(9,K568:K569)</f>
        <v>0</v>
      </c>
      <c r="L570" s="3">
        <f t="shared" si="90"/>
        <v>0</v>
      </c>
      <c r="M570" s="3">
        <f t="shared" si="90"/>
        <v>0</v>
      </c>
      <c r="N570" s="3">
        <f t="shared" si="90"/>
        <v>0</v>
      </c>
      <c r="O570" s="3">
        <f t="shared" si="90"/>
        <v>0</v>
      </c>
      <c r="P570" s="3">
        <f t="shared" si="90"/>
        <v>0</v>
      </c>
    </row>
    <row r="571" spans="1:17">
      <c r="A571" s="3">
        <v>533</v>
      </c>
      <c r="B571" s="3">
        <v>488</v>
      </c>
      <c r="C571" s="3">
        <v>2057</v>
      </c>
      <c r="D571" s="3" t="s">
        <v>226</v>
      </c>
      <c r="E571" s="3" t="s">
        <v>688</v>
      </c>
      <c r="F571" s="3" t="s">
        <v>226</v>
      </c>
      <c r="G571" s="3">
        <v>1</v>
      </c>
      <c r="H571" s="3">
        <v>5</v>
      </c>
      <c r="I571" s="45">
        <f t="shared" si="76"/>
        <v>5</v>
      </c>
      <c r="J571" s="3">
        <v>4</v>
      </c>
      <c r="L571" s="3"/>
      <c r="M571" s="10">
        <v>1</v>
      </c>
      <c r="Q571" s="3" t="s">
        <v>367</v>
      </c>
    </row>
    <row r="572" spans="1:17" hidden="1">
      <c r="C572" s="8" t="s">
        <v>459</v>
      </c>
      <c r="G572" s="3">
        <f>SUBTOTAL(9,G571:G571)</f>
        <v>1</v>
      </c>
      <c r="H572" s="3">
        <f>SUBTOTAL(9,H571:H571)</f>
        <v>5</v>
      </c>
      <c r="I572" s="45">
        <f t="shared" si="76"/>
        <v>5</v>
      </c>
      <c r="J572" s="3">
        <v>4</v>
      </c>
      <c r="K572" s="3">
        <f t="shared" ref="K572:P572" si="91">SUBTOTAL(9,K571:K571)</f>
        <v>0</v>
      </c>
      <c r="L572" s="3">
        <f t="shared" si="91"/>
        <v>0</v>
      </c>
      <c r="M572" s="3">
        <f t="shared" si="91"/>
        <v>1</v>
      </c>
      <c r="N572" s="3">
        <f t="shared" si="91"/>
        <v>0</v>
      </c>
      <c r="O572" s="3">
        <f t="shared" si="91"/>
        <v>0</v>
      </c>
      <c r="P572" s="3">
        <f t="shared" si="91"/>
        <v>0</v>
      </c>
    </row>
    <row r="573" spans="1:17" hidden="1">
      <c r="A573" s="3">
        <v>279</v>
      </c>
      <c r="B573" s="3">
        <v>489</v>
      </c>
      <c r="C573" s="3">
        <v>2058</v>
      </c>
      <c r="D573" s="3" t="s">
        <v>29</v>
      </c>
      <c r="F573" s="3" t="s">
        <v>22</v>
      </c>
      <c r="G573" s="3">
        <v>1</v>
      </c>
      <c r="H573" s="3">
        <v>10</v>
      </c>
      <c r="I573" s="45">
        <f t="shared" si="76"/>
        <v>10</v>
      </c>
      <c r="J573" s="3">
        <v>5</v>
      </c>
      <c r="L573" s="3"/>
    </row>
    <row r="574" spans="1:17" hidden="1">
      <c r="A574" s="3">
        <v>280</v>
      </c>
      <c r="B574" s="3">
        <v>490</v>
      </c>
      <c r="C574" s="3">
        <v>2058</v>
      </c>
      <c r="D574" s="3" t="s">
        <v>226</v>
      </c>
      <c r="F574" s="3" t="s">
        <v>226</v>
      </c>
      <c r="G574" s="3">
        <v>3</v>
      </c>
      <c r="H574" s="3">
        <v>26</v>
      </c>
      <c r="I574" s="45">
        <f t="shared" si="76"/>
        <v>8.6666666666666661</v>
      </c>
      <c r="J574" s="3">
        <v>4</v>
      </c>
      <c r="K574" s="3">
        <v>1</v>
      </c>
      <c r="L574" s="3"/>
      <c r="Q574" s="3" t="s">
        <v>257</v>
      </c>
    </row>
    <row r="575" spans="1:17" hidden="1">
      <c r="C575" s="8" t="s">
        <v>460</v>
      </c>
      <c r="G575" s="3">
        <f>SUBTOTAL(9,G573:G574)</f>
        <v>0</v>
      </c>
      <c r="H575" s="3">
        <f>SUBTOTAL(9,H573:H574)</f>
        <v>0</v>
      </c>
      <c r="I575" s="45" t="e">
        <f t="shared" si="76"/>
        <v>#DIV/0!</v>
      </c>
      <c r="J575" s="3">
        <v>4.5</v>
      </c>
      <c r="K575" s="3">
        <f t="shared" ref="K575:P575" si="92">SUBTOTAL(9,K573:K574)</f>
        <v>0</v>
      </c>
      <c r="L575" s="3">
        <f t="shared" si="92"/>
        <v>0</v>
      </c>
      <c r="M575" s="3">
        <f t="shared" si="92"/>
        <v>0</v>
      </c>
      <c r="N575" s="3">
        <f t="shared" si="92"/>
        <v>0</v>
      </c>
      <c r="O575" s="3">
        <f t="shared" si="92"/>
        <v>0</v>
      </c>
      <c r="P575" s="3">
        <f t="shared" si="92"/>
        <v>0</v>
      </c>
    </row>
    <row r="576" spans="1:17">
      <c r="A576" s="3">
        <v>534</v>
      </c>
      <c r="B576" s="3">
        <v>491</v>
      </c>
      <c r="C576" s="3">
        <v>2060</v>
      </c>
      <c r="D576" s="3" t="s">
        <v>226</v>
      </c>
      <c r="E576" s="3" t="s">
        <v>680</v>
      </c>
      <c r="F576" s="3" t="s">
        <v>226</v>
      </c>
      <c r="G576" s="3">
        <v>3</v>
      </c>
      <c r="H576" s="3">
        <v>15</v>
      </c>
      <c r="I576" s="45">
        <f t="shared" si="76"/>
        <v>5</v>
      </c>
      <c r="J576" s="3">
        <v>4</v>
      </c>
      <c r="L576" s="3"/>
      <c r="M576" s="10">
        <v>1</v>
      </c>
      <c r="Q576" s="3" t="s">
        <v>368</v>
      </c>
    </row>
    <row r="577" spans="1:17" hidden="1">
      <c r="C577" s="8" t="s">
        <v>461</v>
      </c>
      <c r="G577" s="3">
        <f>SUBTOTAL(9,G576:G576)</f>
        <v>3</v>
      </c>
      <c r="H577" s="3">
        <f>SUBTOTAL(9,H576:H576)</f>
        <v>15</v>
      </c>
      <c r="I577" s="45">
        <f t="shared" si="76"/>
        <v>5</v>
      </c>
      <c r="J577" s="3">
        <v>4</v>
      </c>
      <c r="K577" s="3">
        <f t="shared" ref="K577:P577" si="93">SUBTOTAL(9,K576:K576)</f>
        <v>0</v>
      </c>
      <c r="L577" s="3">
        <f t="shared" si="93"/>
        <v>0</v>
      </c>
      <c r="M577" s="3">
        <f t="shared" si="93"/>
        <v>1</v>
      </c>
      <c r="N577" s="3">
        <f t="shared" si="93"/>
        <v>0</v>
      </c>
      <c r="O577" s="3">
        <f t="shared" si="93"/>
        <v>0</v>
      </c>
      <c r="P577" s="3">
        <f t="shared" si="93"/>
        <v>0</v>
      </c>
    </row>
    <row r="578" spans="1:17" hidden="1">
      <c r="A578" s="3">
        <v>421</v>
      </c>
      <c r="B578" s="3">
        <v>492</v>
      </c>
      <c r="C578" s="3">
        <v>2064</v>
      </c>
      <c r="D578" s="3" t="s">
        <v>17</v>
      </c>
      <c r="F578" s="3" t="s">
        <v>223</v>
      </c>
      <c r="G578" s="3">
        <v>1</v>
      </c>
      <c r="H578" s="3">
        <v>14</v>
      </c>
      <c r="I578" s="45">
        <f t="shared" si="76"/>
        <v>14</v>
      </c>
      <c r="J578" s="3">
        <v>5</v>
      </c>
      <c r="L578" s="3"/>
    </row>
    <row r="579" spans="1:17" hidden="1">
      <c r="A579" s="3">
        <v>422</v>
      </c>
      <c r="B579" s="3">
        <v>493</v>
      </c>
      <c r="C579" s="3">
        <v>2064</v>
      </c>
      <c r="D579" s="3" t="s">
        <v>17</v>
      </c>
      <c r="F579" s="3" t="s">
        <v>246</v>
      </c>
      <c r="G579" s="3">
        <v>1</v>
      </c>
      <c r="H579" s="3">
        <v>22</v>
      </c>
      <c r="I579" s="45">
        <f t="shared" ref="I579:I642" si="94">H579/G579</f>
        <v>22</v>
      </c>
      <c r="J579" s="3">
        <v>4</v>
      </c>
      <c r="L579" s="3"/>
      <c r="O579" s="3">
        <v>1</v>
      </c>
    </row>
    <row r="580" spans="1:17" hidden="1">
      <c r="A580" s="3">
        <v>419</v>
      </c>
      <c r="B580" s="3">
        <v>494</v>
      </c>
      <c r="C580" s="3">
        <v>2064</v>
      </c>
      <c r="D580" s="3" t="s">
        <v>32</v>
      </c>
      <c r="F580" s="3" t="s">
        <v>113</v>
      </c>
      <c r="G580" s="3">
        <v>1</v>
      </c>
      <c r="H580" s="3">
        <v>13</v>
      </c>
      <c r="I580" s="45">
        <f t="shared" si="94"/>
        <v>13</v>
      </c>
      <c r="J580" s="3">
        <v>5</v>
      </c>
      <c r="L580" s="3"/>
    </row>
    <row r="581" spans="1:17" hidden="1">
      <c r="A581" s="3">
        <v>426</v>
      </c>
      <c r="B581" s="3">
        <v>495</v>
      </c>
      <c r="C581" s="3">
        <v>2064</v>
      </c>
      <c r="D581" s="3" t="s">
        <v>40</v>
      </c>
      <c r="F581" s="3" t="s">
        <v>69</v>
      </c>
      <c r="G581" s="3">
        <v>1</v>
      </c>
      <c r="H581" s="3">
        <v>26</v>
      </c>
      <c r="I581" s="45">
        <f t="shared" si="94"/>
        <v>26</v>
      </c>
      <c r="J581" s="3">
        <v>4</v>
      </c>
      <c r="K581" s="3">
        <v>1</v>
      </c>
      <c r="L581" s="3"/>
      <c r="N581" s="3">
        <v>1</v>
      </c>
    </row>
    <row r="582" spans="1:17" hidden="1">
      <c r="A582" s="3">
        <v>427</v>
      </c>
      <c r="B582" s="3">
        <v>496</v>
      </c>
      <c r="C582" s="3">
        <v>2064</v>
      </c>
      <c r="D582" s="3" t="s">
        <v>40</v>
      </c>
      <c r="F582" s="3" t="s">
        <v>85</v>
      </c>
      <c r="G582" s="3">
        <v>2</v>
      </c>
      <c r="H582" s="3">
        <v>26</v>
      </c>
      <c r="I582" s="45">
        <f t="shared" si="94"/>
        <v>13</v>
      </c>
      <c r="J582" s="3">
        <v>5</v>
      </c>
      <c r="L582" s="3"/>
    </row>
    <row r="583" spans="1:17">
      <c r="A583" s="3">
        <v>428</v>
      </c>
      <c r="B583" s="3">
        <v>497</v>
      </c>
      <c r="C583" s="3">
        <v>2064</v>
      </c>
      <c r="D583" s="3" t="s">
        <v>40</v>
      </c>
      <c r="E583" s="3" t="s">
        <v>688</v>
      </c>
      <c r="F583" s="3" t="s">
        <v>86</v>
      </c>
      <c r="G583" s="3">
        <v>1</v>
      </c>
      <c r="H583" s="3">
        <v>3</v>
      </c>
      <c r="I583" s="45">
        <f t="shared" si="94"/>
        <v>3</v>
      </c>
      <c r="J583" s="3">
        <v>5</v>
      </c>
      <c r="L583" s="3"/>
      <c r="M583" s="10">
        <v>1</v>
      </c>
    </row>
    <row r="584" spans="1:17" hidden="1">
      <c r="A584" s="3">
        <v>423</v>
      </c>
      <c r="B584" s="3">
        <v>498</v>
      </c>
      <c r="C584" s="3">
        <v>2064</v>
      </c>
      <c r="D584" s="3" t="s">
        <v>29</v>
      </c>
      <c r="F584" s="3" t="s">
        <v>52</v>
      </c>
      <c r="G584" s="3">
        <v>1</v>
      </c>
      <c r="H584" s="3">
        <v>16</v>
      </c>
      <c r="I584" s="45">
        <f t="shared" si="94"/>
        <v>16</v>
      </c>
      <c r="J584" s="3">
        <v>5</v>
      </c>
      <c r="L584" s="3"/>
    </row>
    <row r="585" spans="1:17" hidden="1">
      <c r="A585" s="3">
        <v>425</v>
      </c>
      <c r="B585" s="3">
        <v>499</v>
      </c>
      <c r="C585" s="3">
        <v>2064</v>
      </c>
      <c r="D585" s="3" t="s">
        <v>29</v>
      </c>
      <c r="F585" s="3" t="s">
        <v>69</v>
      </c>
      <c r="G585" s="3">
        <v>2</v>
      </c>
      <c r="H585" s="3">
        <v>21</v>
      </c>
      <c r="I585" s="45">
        <f t="shared" si="94"/>
        <v>10.5</v>
      </c>
      <c r="J585" s="3">
        <v>5</v>
      </c>
      <c r="L585" s="3"/>
      <c r="M585" s="3">
        <v>2</v>
      </c>
      <c r="Q585" s="3" t="s">
        <v>318</v>
      </c>
    </row>
    <row r="586" spans="1:17" hidden="1">
      <c r="A586" s="3">
        <v>420</v>
      </c>
      <c r="B586" s="3">
        <v>500</v>
      </c>
      <c r="C586" s="3">
        <v>2064</v>
      </c>
      <c r="D586" s="3" t="s">
        <v>29</v>
      </c>
      <c r="F586" s="3" t="s">
        <v>58</v>
      </c>
      <c r="G586" s="3">
        <v>1</v>
      </c>
      <c r="H586" s="3">
        <v>12</v>
      </c>
      <c r="I586" s="45">
        <f t="shared" si="94"/>
        <v>12</v>
      </c>
      <c r="J586" s="3">
        <v>5</v>
      </c>
      <c r="L586" s="3"/>
    </row>
    <row r="587" spans="1:17" hidden="1">
      <c r="A587" s="3">
        <v>424</v>
      </c>
      <c r="B587" s="3">
        <v>501</v>
      </c>
      <c r="C587" s="3">
        <v>2064</v>
      </c>
      <c r="D587" s="3" t="s">
        <v>29</v>
      </c>
      <c r="F587" s="3" t="s">
        <v>20</v>
      </c>
      <c r="G587" s="3">
        <v>3</v>
      </c>
      <c r="H587" s="3">
        <v>8</v>
      </c>
      <c r="I587" s="45">
        <f t="shared" si="94"/>
        <v>2.6666666666666665</v>
      </c>
      <c r="L587" s="3"/>
    </row>
    <row r="588" spans="1:17">
      <c r="A588" s="3">
        <v>429</v>
      </c>
      <c r="B588" s="3">
        <v>502</v>
      </c>
      <c r="C588" s="3">
        <v>2064</v>
      </c>
      <c r="D588" s="3" t="s">
        <v>226</v>
      </c>
      <c r="E588" s="3" t="s">
        <v>688</v>
      </c>
      <c r="F588" s="3" t="s">
        <v>226</v>
      </c>
      <c r="G588" s="3">
        <v>42</v>
      </c>
      <c r="H588" s="3">
        <v>126</v>
      </c>
      <c r="I588" s="45">
        <f t="shared" si="94"/>
        <v>3</v>
      </c>
      <c r="J588" s="3">
        <v>4</v>
      </c>
      <c r="K588" s="3">
        <v>1</v>
      </c>
      <c r="L588" s="3"/>
      <c r="M588" s="10">
        <v>7</v>
      </c>
    </row>
    <row r="589" spans="1:17" hidden="1">
      <c r="C589" s="8" t="s">
        <v>462</v>
      </c>
      <c r="G589" s="3">
        <f>SUBTOTAL(9,G578:G588)</f>
        <v>43</v>
      </c>
      <c r="H589" s="3">
        <f>SUBTOTAL(9,H578:H588)</f>
        <v>129</v>
      </c>
      <c r="I589" s="45">
        <f t="shared" si="94"/>
        <v>3</v>
      </c>
      <c r="J589" s="45">
        <f>SUM(J578:J588)/COUNT(J578:J588)</f>
        <v>4.7</v>
      </c>
      <c r="K589" s="3">
        <f t="shared" ref="K589:P589" si="95">SUBTOTAL(9,K578:K588)</f>
        <v>1</v>
      </c>
      <c r="L589" s="3">
        <f t="shared" si="95"/>
        <v>0</v>
      </c>
      <c r="M589" s="3">
        <f t="shared" si="95"/>
        <v>8</v>
      </c>
      <c r="N589" s="3">
        <f t="shared" si="95"/>
        <v>0</v>
      </c>
      <c r="O589" s="3">
        <f t="shared" si="95"/>
        <v>0</v>
      </c>
      <c r="P589" s="3">
        <f t="shared" si="95"/>
        <v>0</v>
      </c>
    </row>
    <row r="590" spans="1:17" hidden="1">
      <c r="A590" s="3">
        <v>113</v>
      </c>
      <c r="B590" s="3">
        <v>503</v>
      </c>
      <c r="C590" s="3">
        <v>3000</v>
      </c>
      <c r="D590" s="3" t="s">
        <v>15</v>
      </c>
      <c r="F590" s="3" t="s">
        <v>104</v>
      </c>
      <c r="G590" s="3">
        <v>2</v>
      </c>
      <c r="H590" s="3">
        <v>3</v>
      </c>
      <c r="I590" s="45">
        <f t="shared" si="94"/>
        <v>1.5</v>
      </c>
      <c r="J590" s="3">
        <v>5</v>
      </c>
      <c r="L590" s="3"/>
    </row>
    <row r="591" spans="1:17" hidden="1">
      <c r="A591" s="3">
        <v>115</v>
      </c>
      <c r="B591" s="3">
        <v>504</v>
      </c>
      <c r="C591" s="3">
        <v>3000</v>
      </c>
      <c r="D591" s="3" t="s">
        <v>17</v>
      </c>
      <c r="F591" s="3" t="s">
        <v>126</v>
      </c>
      <c r="G591" s="3">
        <v>1</v>
      </c>
      <c r="H591" s="3">
        <v>25</v>
      </c>
      <c r="I591" s="45">
        <f t="shared" si="94"/>
        <v>25</v>
      </c>
      <c r="J591" s="3">
        <v>5</v>
      </c>
      <c r="L591" s="3"/>
    </row>
    <row r="592" spans="1:17" hidden="1">
      <c r="A592" s="3">
        <v>118</v>
      </c>
      <c r="B592" s="3">
        <v>505</v>
      </c>
      <c r="C592" s="3">
        <v>3000</v>
      </c>
      <c r="D592" s="3" t="s">
        <v>17</v>
      </c>
      <c r="F592" s="3" t="s">
        <v>130</v>
      </c>
      <c r="G592" s="3">
        <v>2</v>
      </c>
      <c r="H592" s="3">
        <v>25</v>
      </c>
      <c r="I592" s="45">
        <f t="shared" si="94"/>
        <v>12.5</v>
      </c>
      <c r="J592" s="3">
        <v>5</v>
      </c>
      <c r="L592" s="3"/>
      <c r="Q592" s="3" t="s">
        <v>131</v>
      </c>
    </row>
    <row r="593" spans="1:17" hidden="1">
      <c r="A593" s="3">
        <v>120</v>
      </c>
      <c r="B593" s="3">
        <v>506</v>
      </c>
      <c r="C593" s="3">
        <v>3000</v>
      </c>
      <c r="D593" s="3" t="s">
        <v>25</v>
      </c>
      <c r="F593" s="3" t="s">
        <v>135</v>
      </c>
      <c r="G593" s="3">
        <v>1</v>
      </c>
      <c r="H593" s="3">
        <v>3</v>
      </c>
      <c r="I593" s="45">
        <f t="shared" si="94"/>
        <v>3</v>
      </c>
      <c r="J593" s="3">
        <v>4</v>
      </c>
      <c r="L593" s="3"/>
    </row>
    <row r="594" spans="1:17" hidden="1">
      <c r="A594" s="3">
        <v>122</v>
      </c>
      <c r="B594" s="3">
        <v>507</v>
      </c>
      <c r="C594" s="3">
        <v>3000</v>
      </c>
      <c r="D594" s="3" t="s">
        <v>25</v>
      </c>
      <c r="F594" s="3" t="s">
        <v>78</v>
      </c>
      <c r="G594" s="3">
        <v>2</v>
      </c>
      <c r="H594" s="3">
        <v>7</v>
      </c>
      <c r="I594" s="45">
        <f t="shared" si="94"/>
        <v>3.5</v>
      </c>
      <c r="J594" s="3">
        <v>4</v>
      </c>
      <c r="L594" s="3"/>
      <c r="Q594" s="3" t="s">
        <v>137</v>
      </c>
    </row>
    <row r="595" spans="1:17" hidden="1">
      <c r="A595" s="3">
        <v>116</v>
      </c>
      <c r="B595" s="3">
        <v>508</v>
      </c>
      <c r="C595" s="3">
        <v>3000</v>
      </c>
      <c r="D595" s="3" t="s">
        <v>46</v>
      </c>
      <c r="F595" s="3" t="s">
        <v>127</v>
      </c>
      <c r="G595" s="3">
        <v>12</v>
      </c>
      <c r="H595" s="3">
        <v>179</v>
      </c>
      <c r="I595" s="45">
        <f t="shared" si="94"/>
        <v>14.916666666666666</v>
      </c>
      <c r="J595" s="3">
        <v>5</v>
      </c>
      <c r="L595" s="3"/>
      <c r="Q595" s="3" t="s">
        <v>128</v>
      </c>
    </row>
    <row r="596" spans="1:17" hidden="1">
      <c r="A596" s="3">
        <v>121</v>
      </c>
      <c r="B596" s="3">
        <v>509</v>
      </c>
      <c r="C596" s="3">
        <v>3000</v>
      </c>
      <c r="D596" s="3" t="s">
        <v>46</v>
      </c>
      <c r="F596" s="3" t="s">
        <v>136</v>
      </c>
      <c r="G596" s="3">
        <v>2</v>
      </c>
      <c r="H596" s="3">
        <v>159</v>
      </c>
      <c r="I596" s="45">
        <f t="shared" si="94"/>
        <v>79.5</v>
      </c>
      <c r="J596" s="3">
        <v>4</v>
      </c>
      <c r="L596" s="3"/>
      <c r="M596" s="3">
        <v>1</v>
      </c>
      <c r="Q596" s="3" t="s">
        <v>128</v>
      </c>
    </row>
    <row r="597" spans="1:17" hidden="1">
      <c r="A597" s="3">
        <v>119</v>
      </c>
      <c r="B597" s="3">
        <v>510</v>
      </c>
      <c r="C597" s="3">
        <v>3000</v>
      </c>
      <c r="D597" s="3" t="s">
        <v>132</v>
      </c>
      <c r="F597" s="3" t="s">
        <v>133</v>
      </c>
      <c r="G597" s="3">
        <v>1</v>
      </c>
      <c r="H597" s="3">
        <v>36</v>
      </c>
      <c r="I597" s="45">
        <f t="shared" si="94"/>
        <v>36</v>
      </c>
      <c r="J597" s="3">
        <v>4</v>
      </c>
      <c r="K597" s="3">
        <v>1</v>
      </c>
      <c r="L597" s="3"/>
      <c r="Q597" s="3" t="s">
        <v>134</v>
      </c>
    </row>
    <row r="598" spans="1:17" hidden="1">
      <c r="A598" s="3">
        <v>117</v>
      </c>
      <c r="B598" s="3">
        <v>511</v>
      </c>
      <c r="C598" s="3">
        <v>3000</v>
      </c>
      <c r="D598" s="3" t="s">
        <v>29</v>
      </c>
      <c r="F598" s="3" t="s">
        <v>129</v>
      </c>
      <c r="G598" s="3">
        <v>1</v>
      </c>
      <c r="H598" s="3">
        <v>4</v>
      </c>
      <c r="I598" s="45">
        <f t="shared" si="94"/>
        <v>4</v>
      </c>
      <c r="J598" s="3">
        <v>4</v>
      </c>
      <c r="L598" s="3"/>
    </row>
    <row r="599" spans="1:17" hidden="1">
      <c r="A599" s="3">
        <v>112</v>
      </c>
      <c r="B599" s="3">
        <v>512</v>
      </c>
      <c r="C599" s="3">
        <v>3000</v>
      </c>
      <c r="D599" s="3" t="s">
        <v>29</v>
      </c>
      <c r="F599" s="3" t="s">
        <v>77</v>
      </c>
      <c r="G599" s="3">
        <v>1</v>
      </c>
      <c r="H599" s="3">
        <v>12</v>
      </c>
      <c r="I599" s="45">
        <f t="shared" si="94"/>
        <v>12</v>
      </c>
      <c r="J599" s="3">
        <v>5</v>
      </c>
      <c r="L599" s="3"/>
    </row>
    <row r="600" spans="1:17" hidden="1">
      <c r="A600" s="3">
        <v>114</v>
      </c>
      <c r="B600" s="3">
        <v>513</v>
      </c>
      <c r="C600" s="3">
        <v>3000</v>
      </c>
      <c r="D600" s="3" t="s">
        <v>29</v>
      </c>
      <c r="F600" s="3" t="s">
        <v>59</v>
      </c>
      <c r="G600" s="3">
        <v>3</v>
      </c>
      <c r="H600" s="3">
        <v>7</v>
      </c>
      <c r="I600" s="45">
        <f t="shared" si="94"/>
        <v>2.3333333333333335</v>
      </c>
      <c r="J600" s="3">
        <v>5</v>
      </c>
      <c r="L600" s="3"/>
      <c r="Q600" s="3" t="s">
        <v>125</v>
      </c>
    </row>
    <row r="601" spans="1:17">
      <c r="A601" s="3">
        <v>110</v>
      </c>
      <c r="B601" s="3">
        <v>514</v>
      </c>
      <c r="C601" s="3">
        <v>3000</v>
      </c>
      <c r="D601" s="3" t="s">
        <v>226</v>
      </c>
      <c r="E601" s="3" t="s">
        <v>682</v>
      </c>
      <c r="F601" s="3" t="s">
        <v>104</v>
      </c>
      <c r="G601" s="3">
        <v>129</v>
      </c>
      <c r="H601" s="3">
        <v>491</v>
      </c>
      <c r="I601" s="45">
        <f t="shared" si="94"/>
        <v>3.806201550387597</v>
      </c>
      <c r="J601" s="45">
        <v>3.5</v>
      </c>
      <c r="K601" s="3">
        <v>4</v>
      </c>
      <c r="L601" s="3"/>
      <c r="M601" s="10">
        <v>2</v>
      </c>
      <c r="Q601" s="3" t="s">
        <v>123</v>
      </c>
    </row>
    <row r="602" spans="1:17" hidden="1">
      <c r="A602" s="3">
        <v>111</v>
      </c>
      <c r="B602" s="3">
        <v>515</v>
      </c>
      <c r="C602" s="3">
        <v>3000</v>
      </c>
      <c r="D602" s="3" t="s">
        <v>226</v>
      </c>
      <c r="F602" s="3" t="s">
        <v>20</v>
      </c>
      <c r="G602" s="3">
        <v>1</v>
      </c>
      <c r="H602" s="3">
        <v>1</v>
      </c>
      <c r="I602" s="45">
        <f t="shared" si="94"/>
        <v>1</v>
      </c>
      <c r="J602" s="3">
        <v>5</v>
      </c>
      <c r="L602" s="3"/>
      <c r="Q602" s="3" t="s">
        <v>124</v>
      </c>
    </row>
    <row r="603" spans="1:17" hidden="1">
      <c r="C603" s="8" t="s">
        <v>463</v>
      </c>
      <c r="G603" s="3">
        <f>SUBTOTAL(9,G590:G602)</f>
        <v>129</v>
      </c>
      <c r="H603" s="3">
        <f>SUBTOTAL(9,H590:H602)</f>
        <v>491</v>
      </c>
      <c r="I603" s="45">
        <f t="shared" si="94"/>
        <v>3.806201550387597</v>
      </c>
      <c r="J603" s="45">
        <f>SUM(J590:J602)/COUNT(J590:J602)</f>
        <v>4.5</v>
      </c>
      <c r="K603" s="3">
        <f t="shared" ref="K603:P603" si="96">SUBTOTAL(9,K590:K602)</f>
        <v>4</v>
      </c>
      <c r="L603" s="3">
        <f t="shared" si="96"/>
        <v>0</v>
      </c>
      <c r="M603" s="3">
        <f t="shared" si="96"/>
        <v>2</v>
      </c>
      <c r="N603" s="3">
        <f t="shared" si="96"/>
        <v>0</v>
      </c>
      <c r="O603" s="3">
        <f t="shared" si="96"/>
        <v>0</v>
      </c>
      <c r="P603" s="3">
        <f t="shared" si="96"/>
        <v>0</v>
      </c>
    </row>
    <row r="604" spans="1:17">
      <c r="A604" s="3">
        <v>64</v>
      </c>
      <c r="B604" s="3">
        <v>516</v>
      </c>
      <c r="C604" s="3">
        <v>3001</v>
      </c>
      <c r="D604" s="3" t="s">
        <v>226</v>
      </c>
      <c r="E604" s="3" t="s">
        <v>682</v>
      </c>
      <c r="F604" s="3" t="s">
        <v>226</v>
      </c>
      <c r="G604" s="3">
        <v>4</v>
      </c>
      <c r="H604" s="3">
        <v>7</v>
      </c>
      <c r="I604" s="45">
        <f t="shared" si="94"/>
        <v>1.75</v>
      </c>
      <c r="J604" s="3">
        <v>4</v>
      </c>
      <c r="K604" s="3">
        <v>1</v>
      </c>
      <c r="L604" s="3"/>
      <c r="M604" s="10">
        <v>1</v>
      </c>
      <c r="Q604" s="3" t="s">
        <v>88</v>
      </c>
    </row>
    <row r="605" spans="1:17" hidden="1">
      <c r="C605" s="8" t="s">
        <v>464</v>
      </c>
      <c r="G605" s="3">
        <f>SUBTOTAL(9,G604:G604)</f>
        <v>4</v>
      </c>
      <c r="H605" s="3">
        <f>SUBTOTAL(9,H604:H604)</f>
        <v>7</v>
      </c>
      <c r="I605" s="45">
        <f t="shared" si="94"/>
        <v>1.75</v>
      </c>
      <c r="J605" s="3">
        <v>4</v>
      </c>
      <c r="K605" s="3">
        <f t="shared" ref="K605:P605" si="97">SUBTOTAL(9,K604:K604)</f>
        <v>1</v>
      </c>
      <c r="L605" s="3">
        <f t="shared" si="97"/>
        <v>0</v>
      </c>
      <c r="M605" s="3">
        <f t="shared" si="97"/>
        <v>1</v>
      </c>
      <c r="N605" s="3">
        <f t="shared" si="97"/>
        <v>0</v>
      </c>
      <c r="O605" s="3">
        <f t="shared" si="97"/>
        <v>0</v>
      </c>
      <c r="P605" s="3">
        <f t="shared" si="97"/>
        <v>0</v>
      </c>
    </row>
    <row r="606" spans="1:17" hidden="1">
      <c r="A606" s="3">
        <v>130</v>
      </c>
      <c r="B606" s="3">
        <v>517</v>
      </c>
      <c r="C606" s="3">
        <v>3002</v>
      </c>
      <c r="D606" s="3" t="s">
        <v>15</v>
      </c>
      <c r="F606" s="3" t="s">
        <v>104</v>
      </c>
      <c r="G606" s="3">
        <v>2</v>
      </c>
      <c r="H606" s="3">
        <v>3</v>
      </c>
      <c r="I606" s="45">
        <f t="shared" si="94"/>
        <v>1.5</v>
      </c>
      <c r="J606" s="3">
        <v>5</v>
      </c>
      <c r="L606" s="3"/>
      <c r="O606" s="3">
        <v>2</v>
      </c>
    </row>
    <row r="607" spans="1:17" hidden="1">
      <c r="A607" s="3">
        <v>139</v>
      </c>
      <c r="B607" s="3">
        <v>518</v>
      </c>
      <c r="C607" s="3">
        <v>3002</v>
      </c>
      <c r="D607" s="3" t="s">
        <v>17</v>
      </c>
      <c r="F607" s="3" t="s">
        <v>151</v>
      </c>
      <c r="G607" s="3">
        <v>1</v>
      </c>
      <c r="H607" s="3">
        <v>18</v>
      </c>
      <c r="I607" s="45">
        <f t="shared" si="94"/>
        <v>18</v>
      </c>
      <c r="J607" s="3">
        <v>5</v>
      </c>
      <c r="K607" s="3">
        <v>1</v>
      </c>
      <c r="L607" s="3"/>
    </row>
    <row r="608" spans="1:17" hidden="1">
      <c r="A608" s="3">
        <v>137</v>
      </c>
      <c r="B608" s="3">
        <v>519</v>
      </c>
      <c r="C608" s="3">
        <v>3002</v>
      </c>
      <c r="D608" s="3" t="s">
        <v>17</v>
      </c>
      <c r="F608" s="3" t="s">
        <v>150</v>
      </c>
      <c r="G608" s="3">
        <v>1</v>
      </c>
      <c r="H608" s="3">
        <v>36</v>
      </c>
      <c r="I608" s="45">
        <f t="shared" si="94"/>
        <v>36</v>
      </c>
      <c r="J608" s="3">
        <v>5</v>
      </c>
      <c r="K608" s="3">
        <v>1</v>
      </c>
      <c r="L608" s="3"/>
    </row>
    <row r="609" spans="1:17" hidden="1">
      <c r="A609" s="3">
        <v>138</v>
      </c>
      <c r="B609" s="3">
        <v>520</v>
      </c>
      <c r="C609" s="3">
        <v>3002</v>
      </c>
      <c r="D609" s="3" t="s">
        <v>17</v>
      </c>
      <c r="F609" s="3" t="s">
        <v>148</v>
      </c>
      <c r="G609" s="3">
        <v>1</v>
      </c>
      <c r="H609" s="3">
        <v>21</v>
      </c>
      <c r="I609" s="45">
        <f t="shared" si="94"/>
        <v>21</v>
      </c>
      <c r="J609" s="3">
        <v>5</v>
      </c>
      <c r="L609" s="3"/>
    </row>
    <row r="610" spans="1:17" hidden="1">
      <c r="A610" s="3">
        <v>140</v>
      </c>
      <c r="B610" s="3">
        <v>521</v>
      </c>
      <c r="C610" s="3">
        <v>3002</v>
      </c>
      <c r="D610" s="3" t="s">
        <v>46</v>
      </c>
      <c r="F610" s="3" t="s">
        <v>152</v>
      </c>
      <c r="G610" s="3">
        <v>1</v>
      </c>
      <c r="H610" s="3">
        <v>43</v>
      </c>
      <c r="I610" s="45">
        <f t="shared" si="94"/>
        <v>43</v>
      </c>
      <c r="J610" s="3">
        <v>5</v>
      </c>
      <c r="K610" s="3">
        <v>1</v>
      </c>
      <c r="L610" s="3"/>
    </row>
    <row r="611" spans="1:17" hidden="1">
      <c r="A611" s="3">
        <v>134</v>
      </c>
      <c r="B611" s="3">
        <v>522</v>
      </c>
      <c r="C611" s="3">
        <v>3002</v>
      </c>
      <c r="D611" s="3" t="s">
        <v>46</v>
      </c>
      <c r="F611" s="3" t="s">
        <v>148</v>
      </c>
      <c r="G611" s="3">
        <v>1</v>
      </c>
      <c r="H611" s="3">
        <v>19</v>
      </c>
      <c r="I611" s="45">
        <f t="shared" si="94"/>
        <v>19</v>
      </c>
      <c r="J611" s="3">
        <v>5</v>
      </c>
      <c r="K611" s="3">
        <v>1</v>
      </c>
      <c r="L611" s="3"/>
      <c r="M611" s="3">
        <v>1</v>
      </c>
    </row>
    <row r="612" spans="1:17" hidden="1">
      <c r="A612" s="3">
        <v>132</v>
      </c>
      <c r="B612" s="3">
        <v>523</v>
      </c>
      <c r="C612" s="3">
        <v>3002</v>
      </c>
      <c r="D612" s="3" t="s">
        <v>34</v>
      </c>
      <c r="F612" s="3" t="s">
        <v>52</v>
      </c>
      <c r="G612" s="3">
        <v>1</v>
      </c>
      <c r="H612" s="3">
        <v>21</v>
      </c>
      <c r="I612" s="45">
        <f t="shared" si="94"/>
        <v>21</v>
      </c>
      <c r="J612" s="3">
        <v>3</v>
      </c>
      <c r="L612" s="3"/>
    </row>
    <row r="613" spans="1:17" hidden="1">
      <c r="A613" s="3">
        <v>135</v>
      </c>
      <c r="B613" s="3">
        <v>524</v>
      </c>
      <c r="C613" s="3">
        <v>3002</v>
      </c>
      <c r="D613" s="3" t="s">
        <v>29</v>
      </c>
      <c r="F613" s="3" t="s">
        <v>149</v>
      </c>
      <c r="G613" s="3">
        <v>1</v>
      </c>
      <c r="H613" s="3">
        <v>19</v>
      </c>
      <c r="I613" s="45">
        <f t="shared" si="94"/>
        <v>19</v>
      </c>
      <c r="J613" s="3">
        <v>5</v>
      </c>
      <c r="L613" s="3"/>
      <c r="Q613" s="3" t="s">
        <v>154</v>
      </c>
    </row>
    <row r="614" spans="1:17" hidden="1">
      <c r="A614" s="3">
        <v>136</v>
      </c>
      <c r="B614" s="3">
        <v>525</v>
      </c>
      <c r="C614" s="3">
        <v>3002</v>
      </c>
      <c r="D614" s="3" t="s">
        <v>29</v>
      </c>
      <c r="F614" s="3" t="s">
        <v>58</v>
      </c>
      <c r="G614" s="3">
        <v>1</v>
      </c>
      <c r="H614" s="3">
        <v>8</v>
      </c>
      <c r="I614" s="45">
        <f t="shared" si="94"/>
        <v>8</v>
      </c>
      <c r="J614" s="3">
        <v>5</v>
      </c>
      <c r="L614" s="3">
        <v>1</v>
      </c>
      <c r="M614" s="3">
        <v>1</v>
      </c>
      <c r="O614" s="3">
        <v>1</v>
      </c>
    </row>
    <row r="615" spans="1:17" hidden="1">
      <c r="A615" s="3">
        <v>133</v>
      </c>
      <c r="B615" s="3">
        <v>526</v>
      </c>
      <c r="C615" s="3">
        <v>3002</v>
      </c>
      <c r="D615" s="3" t="s">
        <v>29</v>
      </c>
      <c r="F615" s="3" t="s">
        <v>59</v>
      </c>
      <c r="G615" s="3">
        <v>2</v>
      </c>
      <c r="H615" s="3">
        <v>10</v>
      </c>
      <c r="I615" s="45">
        <f t="shared" si="94"/>
        <v>5</v>
      </c>
      <c r="J615" s="3">
        <v>5</v>
      </c>
      <c r="L615" s="3"/>
    </row>
    <row r="616" spans="1:17" hidden="1">
      <c r="A616" s="3">
        <v>131</v>
      </c>
      <c r="B616" s="3">
        <v>527</v>
      </c>
      <c r="C616" s="3">
        <v>3002</v>
      </c>
      <c r="D616" s="3" t="s">
        <v>29</v>
      </c>
      <c r="F616" s="3" t="s">
        <v>147</v>
      </c>
      <c r="G616" s="3">
        <v>1</v>
      </c>
      <c r="H616" s="3">
        <v>6</v>
      </c>
      <c r="I616" s="45">
        <f t="shared" si="94"/>
        <v>6</v>
      </c>
      <c r="J616" s="3">
        <v>5</v>
      </c>
      <c r="L616" s="3"/>
    </row>
    <row r="617" spans="1:17" hidden="1">
      <c r="A617" s="3">
        <v>141</v>
      </c>
      <c r="B617" s="3">
        <v>528</v>
      </c>
      <c r="C617" s="3">
        <v>3002</v>
      </c>
      <c r="D617" s="3" t="s">
        <v>226</v>
      </c>
      <c r="E617" s="3" t="s">
        <v>682</v>
      </c>
      <c r="F617" s="3" t="s">
        <v>104</v>
      </c>
      <c r="G617" s="3">
        <v>46</v>
      </c>
      <c r="H617" s="3">
        <v>76</v>
      </c>
      <c r="I617" s="45">
        <f t="shared" si="94"/>
        <v>1.6521739130434783</v>
      </c>
      <c r="J617" s="3">
        <v>5</v>
      </c>
      <c r="K617" s="3">
        <v>1</v>
      </c>
      <c r="L617" s="10">
        <v>2</v>
      </c>
      <c r="Q617" s="3" t="s">
        <v>153</v>
      </c>
    </row>
    <row r="618" spans="1:17" hidden="1">
      <c r="C618" s="8" t="s">
        <v>465</v>
      </c>
      <c r="G618" s="3">
        <f>SUBTOTAL(9,G606:G617)</f>
        <v>0</v>
      </c>
      <c r="H618" s="3">
        <f>SUBTOTAL(9,H606:H617)</f>
        <v>0</v>
      </c>
      <c r="I618" s="45" t="e">
        <f t="shared" si="94"/>
        <v>#DIV/0!</v>
      </c>
      <c r="J618" s="45">
        <f>SUM(J606:J617)/COUNT(J606:J617)</f>
        <v>4.833333333333333</v>
      </c>
      <c r="K618" s="3">
        <f t="shared" ref="K618:P618" si="98">SUBTOTAL(9,K606:K617)</f>
        <v>0</v>
      </c>
      <c r="L618" s="3">
        <f t="shared" si="98"/>
        <v>0</v>
      </c>
      <c r="M618" s="3">
        <f t="shared" si="98"/>
        <v>0</v>
      </c>
      <c r="N618" s="3">
        <f t="shared" si="98"/>
        <v>0</v>
      </c>
      <c r="O618" s="3">
        <f t="shared" si="98"/>
        <v>0</v>
      </c>
      <c r="P618" s="3">
        <f t="shared" si="98"/>
        <v>0</v>
      </c>
    </row>
    <row r="619" spans="1:17" hidden="1">
      <c r="A619" s="3">
        <v>86</v>
      </c>
      <c r="B619" s="3">
        <v>529</v>
      </c>
      <c r="C619" s="3">
        <v>3005</v>
      </c>
      <c r="D619" s="3" t="s">
        <v>34</v>
      </c>
      <c r="F619" s="3" t="s">
        <v>64</v>
      </c>
      <c r="G619" s="3">
        <v>1</v>
      </c>
      <c r="H619" s="3">
        <v>1</v>
      </c>
      <c r="I619" s="45">
        <f t="shared" si="94"/>
        <v>1</v>
      </c>
      <c r="J619" s="3">
        <v>5</v>
      </c>
      <c r="L619" s="3"/>
      <c r="Q619" s="3" t="s">
        <v>102</v>
      </c>
    </row>
    <row r="620" spans="1:17" hidden="1">
      <c r="A620" s="3">
        <v>87</v>
      </c>
      <c r="B620" s="3">
        <v>530</v>
      </c>
      <c r="C620" s="3">
        <v>3005</v>
      </c>
      <c r="D620" s="3" t="s">
        <v>29</v>
      </c>
      <c r="F620" s="3" t="s">
        <v>103</v>
      </c>
      <c r="G620" s="3">
        <v>1</v>
      </c>
      <c r="H620" s="3">
        <v>13</v>
      </c>
      <c r="I620" s="45">
        <f t="shared" si="94"/>
        <v>13</v>
      </c>
      <c r="J620" s="3">
        <v>5</v>
      </c>
      <c r="L620" s="3"/>
    </row>
    <row r="621" spans="1:17" hidden="1">
      <c r="A621" s="3">
        <v>89</v>
      </c>
      <c r="B621" s="3">
        <v>531</v>
      </c>
      <c r="C621" s="3">
        <v>3005</v>
      </c>
      <c r="D621" s="3" t="s">
        <v>29</v>
      </c>
      <c r="F621" s="3" t="s">
        <v>103</v>
      </c>
      <c r="G621" s="3">
        <v>1</v>
      </c>
      <c r="H621" s="3">
        <v>8</v>
      </c>
      <c r="I621" s="45">
        <f t="shared" si="94"/>
        <v>8</v>
      </c>
      <c r="J621" s="3">
        <v>5</v>
      </c>
      <c r="L621" s="3"/>
    </row>
    <row r="622" spans="1:17" hidden="1">
      <c r="A622" s="3">
        <v>90</v>
      </c>
      <c r="B622" s="3">
        <v>532</v>
      </c>
      <c r="C622" s="3">
        <v>3005</v>
      </c>
      <c r="D622" s="3" t="s">
        <v>29</v>
      </c>
      <c r="F622" s="3" t="s">
        <v>103</v>
      </c>
      <c r="G622" s="3">
        <v>1</v>
      </c>
      <c r="H622" s="3">
        <v>7</v>
      </c>
      <c r="I622" s="45">
        <f t="shared" si="94"/>
        <v>7</v>
      </c>
      <c r="J622" s="3">
        <v>5</v>
      </c>
      <c r="L622" s="3"/>
    </row>
    <row r="623" spans="1:17" hidden="1">
      <c r="A623" s="3">
        <v>88</v>
      </c>
      <c r="B623" s="3">
        <v>533</v>
      </c>
      <c r="C623" s="3">
        <v>3005</v>
      </c>
      <c r="D623" s="3" t="s">
        <v>226</v>
      </c>
      <c r="F623" s="3" t="s">
        <v>104</v>
      </c>
      <c r="G623" s="3">
        <v>27</v>
      </c>
      <c r="H623" s="3">
        <v>86</v>
      </c>
      <c r="I623" s="45">
        <f t="shared" si="94"/>
        <v>3.1851851851851851</v>
      </c>
      <c r="K623" s="3">
        <v>1</v>
      </c>
      <c r="L623" s="3"/>
      <c r="Q623" s="3" t="s">
        <v>105</v>
      </c>
    </row>
    <row r="624" spans="1:17" hidden="1">
      <c r="C624" s="8" t="s">
        <v>466</v>
      </c>
      <c r="G624" s="3">
        <f>SUBTOTAL(9,G619:G623)</f>
        <v>0</v>
      </c>
      <c r="H624" s="3">
        <f>SUBTOTAL(9,H619:H623)</f>
        <v>0</v>
      </c>
      <c r="I624" s="45" t="e">
        <f t="shared" si="94"/>
        <v>#DIV/0!</v>
      </c>
      <c r="J624" s="3">
        <v>5</v>
      </c>
      <c r="K624" s="3">
        <f t="shared" ref="K624:P624" si="99">SUBTOTAL(9,K619:K623)</f>
        <v>0</v>
      </c>
      <c r="L624" s="3">
        <f t="shared" si="99"/>
        <v>0</v>
      </c>
      <c r="M624" s="3">
        <f t="shared" si="99"/>
        <v>0</v>
      </c>
      <c r="N624" s="3">
        <f t="shared" si="99"/>
        <v>0</v>
      </c>
      <c r="O624" s="3">
        <f t="shared" si="99"/>
        <v>0</v>
      </c>
      <c r="P624" s="3">
        <f t="shared" si="99"/>
        <v>0</v>
      </c>
    </row>
    <row r="625" spans="1:17" hidden="1">
      <c r="A625" s="3">
        <v>520</v>
      </c>
      <c r="B625" s="3">
        <v>534</v>
      </c>
      <c r="C625" s="3" t="s">
        <v>363</v>
      </c>
      <c r="D625" s="3" t="s">
        <v>226</v>
      </c>
      <c r="F625" s="3" t="s">
        <v>226</v>
      </c>
      <c r="G625" s="3">
        <v>1</v>
      </c>
      <c r="H625" s="3">
        <v>6</v>
      </c>
      <c r="I625" s="45">
        <f t="shared" si="94"/>
        <v>6</v>
      </c>
      <c r="J625" s="3">
        <v>4</v>
      </c>
      <c r="L625" s="3"/>
    </row>
    <row r="626" spans="1:17" hidden="1">
      <c r="C626" s="8" t="s">
        <v>467</v>
      </c>
      <c r="G626" s="3">
        <f>SUBTOTAL(9,G625:G625)</f>
        <v>0</v>
      </c>
      <c r="H626" s="3">
        <f>SUBTOTAL(9,H625:H625)</f>
        <v>0</v>
      </c>
      <c r="I626" s="45" t="e">
        <f t="shared" si="94"/>
        <v>#DIV/0!</v>
      </c>
      <c r="J626" s="3">
        <v>4</v>
      </c>
      <c r="K626" s="3">
        <f t="shared" ref="K626:P626" si="100">SUBTOTAL(9,K625:K625)</f>
        <v>0</v>
      </c>
      <c r="L626" s="3">
        <f t="shared" si="100"/>
        <v>0</v>
      </c>
      <c r="M626" s="3">
        <f t="shared" si="100"/>
        <v>0</v>
      </c>
      <c r="N626" s="3">
        <f t="shared" si="100"/>
        <v>0</v>
      </c>
      <c r="O626" s="3">
        <f t="shared" si="100"/>
        <v>0</v>
      </c>
      <c r="P626" s="3">
        <f t="shared" si="100"/>
        <v>0</v>
      </c>
    </row>
    <row r="627" spans="1:17" hidden="1">
      <c r="A627" s="3">
        <v>25</v>
      </c>
      <c r="B627" s="3">
        <v>535</v>
      </c>
      <c r="C627" s="4">
        <v>3007</v>
      </c>
      <c r="D627" s="3" t="s">
        <v>17</v>
      </c>
      <c r="F627" s="3" t="s">
        <v>36</v>
      </c>
      <c r="G627" s="3">
        <v>1</v>
      </c>
      <c r="H627" s="3">
        <v>44</v>
      </c>
      <c r="I627" s="45">
        <f t="shared" si="94"/>
        <v>44</v>
      </c>
      <c r="J627" s="3">
        <v>4</v>
      </c>
      <c r="L627" s="3"/>
      <c r="M627" s="3">
        <v>1</v>
      </c>
    </row>
    <row r="628" spans="1:17" hidden="1">
      <c r="A628" s="3">
        <v>24</v>
      </c>
      <c r="B628" s="3">
        <v>536</v>
      </c>
      <c r="C628" s="4">
        <v>3007</v>
      </c>
      <c r="D628" s="3" t="s">
        <v>17</v>
      </c>
      <c r="F628" s="3" t="s">
        <v>52</v>
      </c>
      <c r="G628" s="3">
        <v>1</v>
      </c>
      <c r="H628" s="3">
        <v>247</v>
      </c>
      <c r="I628" s="45">
        <f t="shared" si="94"/>
        <v>247</v>
      </c>
      <c r="J628" s="3">
        <v>5</v>
      </c>
      <c r="K628" s="3">
        <v>1</v>
      </c>
      <c r="L628" s="3"/>
      <c r="M628" s="3">
        <v>1</v>
      </c>
      <c r="Q628" s="3" t="s">
        <v>33</v>
      </c>
    </row>
    <row r="629" spans="1:17" hidden="1">
      <c r="A629" s="3">
        <v>27</v>
      </c>
      <c r="B629" s="3">
        <v>537</v>
      </c>
      <c r="C629" s="4">
        <v>3007</v>
      </c>
      <c r="D629" s="3" t="s">
        <v>34</v>
      </c>
      <c r="F629" s="3" t="s">
        <v>18</v>
      </c>
      <c r="G629" s="3">
        <v>1</v>
      </c>
      <c r="H629" s="3">
        <v>5</v>
      </c>
      <c r="I629" s="45">
        <f t="shared" si="94"/>
        <v>5</v>
      </c>
      <c r="J629" s="3">
        <v>5</v>
      </c>
      <c r="L629" s="3"/>
    </row>
    <row r="630" spans="1:17" hidden="1">
      <c r="A630" s="3">
        <v>26</v>
      </c>
      <c r="B630" s="3">
        <v>538</v>
      </c>
      <c r="C630" s="4">
        <v>3007</v>
      </c>
      <c r="D630" s="3" t="s">
        <v>29</v>
      </c>
      <c r="F630" s="3" t="s">
        <v>52</v>
      </c>
      <c r="G630" s="3">
        <v>1</v>
      </c>
      <c r="H630" s="3">
        <v>15</v>
      </c>
      <c r="I630" s="45">
        <f t="shared" si="94"/>
        <v>15</v>
      </c>
      <c r="J630" s="3">
        <v>5</v>
      </c>
      <c r="L630" s="3"/>
      <c r="Q630" s="3" t="s">
        <v>53</v>
      </c>
    </row>
    <row r="631" spans="1:17">
      <c r="A631" s="3">
        <v>28</v>
      </c>
      <c r="B631" s="3">
        <v>539</v>
      </c>
      <c r="C631" s="4">
        <v>3007</v>
      </c>
      <c r="D631" s="3" t="s">
        <v>226</v>
      </c>
      <c r="E631" s="3" t="s">
        <v>598</v>
      </c>
      <c r="F631" s="3" t="s">
        <v>16</v>
      </c>
      <c r="G631" s="3">
        <v>11</v>
      </c>
      <c r="H631" s="3">
        <v>18</v>
      </c>
      <c r="I631" s="45">
        <f t="shared" si="94"/>
        <v>1.6363636363636365</v>
      </c>
      <c r="J631" s="3">
        <v>4</v>
      </c>
      <c r="L631" s="3"/>
      <c r="M631" s="10">
        <v>2</v>
      </c>
      <c r="Q631" s="3" t="s">
        <v>54</v>
      </c>
    </row>
    <row r="632" spans="1:17" hidden="1">
      <c r="C632" s="9" t="s">
        <v>468</v>
      </c>
      <c r="G632" s="3">
        <f>SUBTOTAL(9,G627:G631)</f>
        <v>11</v>
      </c>
      <c r="H632" s="3">
        <f>SUBTOTAL(9,H627:H631)</f>
        <v>18</v>
      </c>
      <c r="I632" s="45">
        <f t="shared" si="94"/>
        <v>1.6363636363636365</v>
      </c>
      <c r="J632" s="45">
        <f>SUM(J627:J631)/COUNT(J627:J631)</f>
        <v>4.5999999999999996</v>
      </c>
      <c r="K632" s="3">
        <f t="shared" ref="K632:P632" si="101">SUBTOTAL(9,K627:K631)</f>
        <v>0</v>
      </c>
      <c r="L632" s="3">
        <f t="shared" si="101"/>
        <v>0</v>
      </c>
      <c r="M632" s="3">
        <f t="shared" si="101"/>
        <v>2</v>
      </c>
      <c r="N632" s="3">
        <f t="shared" si="101"/>
        <v>0</v>
      </c>
      <c r="O632" s="3">
        <f t="shared" si="101"/>
        <v>0</v>
      </c>
      <c r="P632" s="3">
        <f t="shared" si="101"/>
        <v>0</v>
      </c>
    </row>
    <row r="633" spans="1:17" hidden="1">
      <c r="A633" s="3">
        <v>40</v>
      </c>
      <c r="B633" s="3">
        <v>540</v>
      </c>
      <c r="C633" s="4">
        <v>3008</v>
      </c>
      <c r="D633" s="3" t="s">
        <v>17</v>
      </c>
      <c r="F633" s="3" t="s">
        <v>66</v>
      </c>
      <c r="G633" s="3">
        <v>1</v>
      </c>
      <c r="H633" s="3">
        <v>44</v>
      </c>
      <c r="I633" s="45">
        <f t="shared" si="94"/>
        <v>44</v>
      </c>
      <c r="J633" s="3">
        <v>5</v>
      </c>
      <c r="K633" s="3">
        <v>1</v>
      </c>
      <c r="L633" s="3"/>
      <c r="Q633" s="3" t="s">
        <v>67</v>
      </c>
    </row>
    <row r="634" spans="1:17" hidden="1">
      <c r="A634" s="3">
        <v>41</v>
      </c>
      <c r="B634" s="3">
        <v>541</v>
      </c>
      <c r="C634" s="4">
        <v>3008</v>
      </c>
      <c r="D634" s="3" t="s">
        <v>226</v>
      </c>
      <c r="F634" s="3" t="s">
        <v>16</v>
      </c>
      <c r="G634" s="3">
        <v>9</v>
      </c>
      <c r="H634" s="3">
        <v>16</v>
      </c>
      <c r="I634" s="45">
        <f t="shared" si="94"/>
        <v>1.7777777777777777</v>
      </c>
      <c r="J634" s="3">
        <v>4</v>
      </c>
      <c r="L634" s="3"/>
    </row>
    <row r="635" spans="1:17" hidden="1">
      <c r="C635" s="9" t="s">
        <v>469</v>
      </c>
      <c r="G635" s="3">
        <f>SUBTOTAL(9,G633:G634)</f>
        <v>0</v>
      </c>
      <c r="H635" s="3">
        <f>SUBTOTAL(9,H633:H634)</f>
        <v>0</v>
      </c>
      <c r="I635" s="45" t="e">
        <f t="shared" si="94"/>
        <v>#DIV/0!</v>
      </c>
      <c r="J635" s="3">
        <v>4.5</v>
      </c>
      <c r="K635" s="3">
        <f t="shared" ref="K635:P635" si="102">SUBTOTAL(9,K633:K634)</f>
        <v>0</v>
      </c>
      <c r="L635" s="3">
        <f t="shared" si="102"/>
        <v>0</v>
      </c>
      <c r="M635" s="3">
        <f t="shared" si="102"/>
        <v>0</v>
      </c>
      <c r="N635" s="3">
        <f t="shared" si="102"/>
        <v>0</v>
      </c>
      <c r="O635" s="3">
        <f t="shared" si="102"/>
        <v>0</v>
      </c>
      <c r="P635" s="3">
        <f t="shared" si="102"/>
        <v>0</v>
      </c>
    </row>
    <row r="636" spans="1:17" hidden="1">
      <c r="A636" s="3">
        <v>521</v>
      </c>
      <c r="B636" s="3">
        <v>542</v>
      </c>
      <c r="C636" s="3" t="s">
        <v>364</v>
      </c>
      <c r="D636" s="3" t="s">
        <v>34</v>
      </c>
      <c r="F636" s="3" t="s">
        <v>365</v>
      </c>
      <c r="G636" s="3">
        <v>2</v>
      </c>
      <c r="H636" s="3">
        <v>2</v>
      </c>
      <c r="I636" s="45">
        <f t="shared" si="94"/>
        <v>1</v>
      </c>
      <c r="J636" s="3">
        <v>3</v>
      </c>
      <c r="L636" s="3"/>
      <c r="Q636" s="6" t="s">
        <v>366</v>
      </c>
    </row>
    <row r="637" spans="1:17" hidden="1">
      <c r="C637" s="8" t="s">
        <v>470</v>
      </c>
      <c r="G637" s="3">
        <f>SUBTOTAL(9,G636:G636)</f>
        <v>0</v>
      </c>
      <c r="H637" s="3">
        <f>SUBTOTAL(9,H636:H636)</f>
        <v>0</v>
      </c>
      <c r="I637" s="45" t="e">
        <f t="shared" si="94"/>
        <v>#DIV/0!</v>
      </c>
      <c r="J637" s="3">
        <v>3</v>
      </c>
      <c r="K637" s="3">
        <f t="shared" ref="K637:P637" si="103">SUBTOTAL(9,K636:K636)</f>
        <v>0</v>
      </c>
      <c r="L637" s="3">
        <f t="shared" si="103"/>
        <v>0</v>
      </c>
      <c r="M637" s="3">
        <f t="shared" si="103"/>
        <v>0</v>
      </c>
      <c r="N637" s="3">
        <f t="shared" si="103"/>
        <v>0</v>
      </c>
      <c r="O637" s="3">
        <f t="shared" si="103"/>
        <v>0</v>
      </c>
      <c r="P637" s="3">
        <f t="shared" si="103"/>
        <v>0</v>
      </c>
      <c r="Q637" s="6"/>
    </row>
    <row r="638" spans="1:17" hidden="1">
      <c r="A638" s="3">
        <v>524</v>
      </c>
      <c r="B638" s="3">
        <v>543</v>
      </c>
      <c r="C638" s="3">
        <v>3010</v>
      </c>
      <c r="D638" s="3" t="s">
        <v>226</v>
      </c>
      <c r="F638" s="3" t="s">
        <v>226</v>
      </c>
      <c r="G638" s="3">
        <v>6</v>
      </c>
      <c r="H638" s="3">
        <v>14</v>
      </c>
      <c r="I638" s="45">
        <f t="shared" si="94"/>
        <v>2.3333333333333335</v>
      </c>
      <c r="J638" s="3">
        <v>4</v>
      </c>
      <c r="L638" s="3"/>
    </row>
    <row r="639" spans="1:17" hidden="1">
      <c r="C639" s="8" t="s">
        <v>471</v>
      </c>
      <c r="G639" s="3">
        <f>SUBTOTAL(9,G638:G638)</f>
        <v>0</v>
      </c>
      <c r="H639" s="3">
        <f>SUBTOTAL(9,H638:H638)</f>
        <v>0</v>
      </c>
      <c r="I639" s="45" t="e">
        <f t="shared" si="94"/>
        <v>#DIV/0!</v>
      </c>
      <c r="J639" s="3">
        <v>4</v>
      </c>
      <c r="K639" s="3">
        <f t="shared" ref="K639:P639" si="104">SUBTOTAL(9,K638:K638)</f>
        <v>0</v>
      </c>
      <c r="L639" s="3">
        <f t="shared" si="104"/>
        <v>0</v>
      </c>
      <c r="M639" s="3">
        <f t="shared" si="104"/>
        <v>0</v>
      </c>
      <c r="N639" s="3">
        <f t="shared" si="104"/>
        <v>0</v>
      </c>
      <c r="O639" s="3">
        <f t="shared" si="104"/>
        <v>0</v>
      </c>
      <c r="P639" s="3">
        <f t="shared" si="104"/>
        <v>0</v>
      </c>
    </row>
    <row r="640" spans="1:17" hidden="1">
      <c r="A640" s="3">
        <v>522</v>
      </c>
      <c r="B640" s="3">
        <v>544</v>
      </c>
      <c r="C640" s="3">
        <v>3011</v>
      </c>
      <c r="D640" s="3" t="s">
        <v>226</v>
      </c>
      <c r="F640" s="3" t="s">
        <v>226</v>
      </c>
      <c r="G640" s="3">
        <v>5</v>
      </c>
      <c r="H640" s="3">
        <v>8</v>
      </c>
      <c r="I640" s="45">
        <f t="shared" si="94"/>
        <v>1.6</v>
      </c>
      <c r="J640" s="3">
        <v>4</v>
      </c>
      <c r="L640" s="3"/>
    </row>
    <row r="641" spans="1:17" hidden="1">
      <c r="C641" s="8" t="s">
        <v>472</v>
      </c>
      <c r="G641" s="3">
        <f>SUBTOTAL(9,G640:G640)</f>
        <v>0</v>
      </c>
      <c r="H641" s="3">
        <f>SUBTOTAL(9,H640:H640)</f>
        <v>0</v>
      </c>
      <c r="I641" s="45" t="e">
        <f t="shared" si="94"/>
        <v>#DIV/0!</v>
      </c>
      <c r="J641" s="3">
        <v>4</v>
      </c>
      <c r="K641" s="3">
        <f t="shared" ref="K641:P641" si="105">SUBTOTAL(9,K640:K640)</f>
        <v>0</v>
      </c>
      <c r="L641" s="3">
        <f t="shared" si="105"/>
        <v>0</v>
      </c>
      <c r="M641" s="3">
        <f t="shared" si="105"/>
        <v>0</v>
      </c>
      <c r="N641" s="3">
        <f t="shared" si="105"/>
        <v>0</v>
      </c>
      <c r="O641" s="3">
        <f t="shared" si="105"/>
        <v>0</v>
      </c>
      <c r="P641" s="3">
        <f t="shared" si="105"/>
        <v>0</v>
      </c>
    </row>
    <row r="642" spans="1:17">
      <c r="A642" s="3">
        <v>267</v>
      </c>
      <c r="B642" s="3">
        <v>545</v>
      </c>
      <c r="C642" s="3">
        <v>3013</v>
      </c>
      <c r="D642" s="3" t="s">
        <v>32</v>
      </c>
      <c r="E642" s="3" t="s">
        <v>598</v>
      </c>
      <c r="F642" s="3" t="s">
        <v>69</v>
      </c>
      <c r="G642" s="3">
        <v>1</v>
      </c>
      <c r="H642" s="3">
        <v>25</v>
      </c>
      <c r="I642" s="45">
        <f t="shared" si="94"/>
        <v>25</v>
      </c>
      <c r="J642" s="3">
        <v>4</v>
      </c>
      <c r="L642" s="3"/>
      <c r="M642" s="10">
        <v>1</v>
      </c>
      <c r="Q642" s="3" t="s">
        <v>251</v>
      </c>
    </row>
    <row r="643" spans="1:17" hidden="1">
      <c r="A643" s="3">
        <v>268</v>
      </c>
      <c r="B643" s="3">
        <v>546</v>
      </c>
      <c r="C643" s="3">
        <v>3013</v>
      </c>
      <c r="D643" s="3" t="s">
        <v>29</v>
      </c>
      <c r="F643" s="3" t="s">
        <v>91</v>
      </c>
      <c r="G643" s="3">
        <v>1</v>
      </c>
      <c r="H643" s="3">
        <v>4</v>
      </c>
      <c r="I643" s="45">
        <f t="shared" ref="I643:I659" si="106">H643/G643</f>
        <v>4</v>
      </c>
      <c r="J643" s="3">
        <v>5</v>
      </c>
      <c r="L643" s="3"/>
      <c r="M643" s="3">
        <v>1</v>
      </c>
    </row>
    <row r="644" spans="1:17" hidden="1">
      <c r="A644" s="3">
        <v>269</v>
      </c>
      <c r="B644" s="3">
        <v>547</v>
      </c>
      <c r="C644" s="3">
        <v>3013</v>
      </c>
      <c r="D644" s="3" t="s">
        <v>226</v>
      </c>
      <c r="F644" s="3" t="s">
        <v>226</v>
      </c>
      <c r="G644" s="3">
        <v>22</v>
      </c>
      <c r="H644" s="3">
        <v>29</v>
      </c>
      <c r="I644" s="45">
        <f t="shared" si="106"/>
        <v>1.3181818181818181</v>
      </c>
      <c r="J644" s="3">
        <v>4</v>
      </c>
      <c r="L644" s="3"/>
    </row>
    <row r="645" spans="1:17" hidden="1">
      <c r="C645" s="8" t="s">
        <v>473</v>
      </c>
      <c r="G645" s="3">
        <f>SUBTOTAL(9,G642:G644)</f>
        <v>1</v>
      </c>
      <c r="H645" s="3">
        <f>SUBTOTAL(9,H642:H644)</f>
        <v>25</v>
      </c>
      <c r="I645" s="45">
        <f t="shared" si="106"/>
        <v>25</v>
      </c>
      <c r="J645" s="45">
        <f>SUM(J642:J644)/COUNT(J642:J644)</f>
        <v>4.333333333333333</v>
      </c>
      <c r="K645" s="3">
        <f t="shared" ref="K645:P645" si="107">SUBTOTAL(9,K642:K644)</f>
        <v>0</v>
      </c>
      <c r="L645" s="3">
        <f t="shared" si="107"/>
        <v>0</v>
      </c>
      <c r="M645" s="3">
        <f t="shared" si="107"/>
        <v>1</v>
      </c>
      <c r="N645" s="3">
        <f t="shared" si="107"/>
        <v>0</v>
      </c>
      <c r="O645" s="3">
        <f t="shared" si="107"/>
        <v>0</v>
      </c>
      <c r="P645" s="3">
        <f t="shared" si="107"/>
        <v>0</v>
      </c>
    </row>
    <row r="646" spans="1:17" hidden="1">
      <c r="A646" s="3">
        <v>523</v>
      </c>
      <c r="B646" s="3">
        <v>548</v>
      </c>
      <c r="C646" s="3">
        <v>3014</v>
      </c>
      <c r="D646" s="3" t="s">
        <v>226</v>
      </c>
      <c r="F646" s="3" t="s">
        <v>226</v>
      </c>
      <c r="G646" s="3">
        <v>5</v>
      </c>
      <c r="H646" s="3">
        <v>10</v>
      </c>
      <c r="I646" s="45">
        <f t="shared" si="106"/>
        <v>2</v>
      </c>
      <c r="J646" s="3">
        <v>4</v>
      </c>
      <c r="L646" s="3"/>
    </row>
    <row r="647" spans="1:17" hidden="1">
      <c r="C647" s="8" t="s">
        <v>474</v>
      </c>
      <c r="G647" s="3">
        <f>SUBTOTAL(9,G646:G646)</f>
        <v>0</v>
      </c>
      <c r="H647" s="3">
        <f>SUBTOTAL(9,H646:H646)</f>
        <v>0</v>
      </c>
      <c r="I647" s="45" t="e">
        <f t="shared" si="106"/>
        <v>#DIV/0!</v>
      </c>
      <c r="J647" s="3">
        <v>4</v>
      </c>
      <c r="K647" s="3">
        <f t="shared" ref="K647:P647" si="108">SUBTOTAL(9,K646:K646)</f>
        <v>0</v>
      </c>
      <c r="L647" s="3">
        <f t="shared" si="108"/>
        <v>0</v>
      </c>
      <c r="M647" s="3">
        <f t="shared" si="108"/>
        <v>0</v>
      </c>
      <c r="N647" s="3">
        <f t="shared" si="108"/>
        <v>0</v>
      </c>
      <c r="O647" s="3">
        <f t="shared" si="108"/>
        <v>0</v>
      </c>
      <c r="P647" s="3">
        <f t="shared" si="108"/>
        <v>0</v>
      </c>
    </row>
    <row r="648" spans="1:17" hidden="1">
      <c r="A648" s="3">
        <v>488</v>
      </c>
      <c r="B648" s="3">
        <v>549</v>
      </c>
      <c r="C648" s="3">
        <v>3015</v>
      </c>
      <c r="D648" s="3" t="s">
        <v>34</v>
      </c>
      <c r="F648" s="3" t="s">
        <v>20</v>
      </c>
      <c r="G648" s="3">
        <v>1</v>
      </c>
      <c r="H648" s="3">
        <v>5</v>
      </c>
      <c r="I648" s="45">
        <f t="shared" si="106"/>
        <v>5</v>
      </c>
      <c r="L648" s="3"/>
      <c r="Q648" s="3" t="s">
        <v>355</v>
      </c>
    </row>
    <row r="649" spans="1:17" hidden="1">
      <c r="A649" s="3">
        <v>489</v>
      </c>
      <c r="B649" s="3">
        <v>550</v>
      </c>
      <c r="C649" s="3">
        <v>3015</v>
      </c>
      <c r="D649" s="3" t="s">
        <v>29</v>
      </c>
      <c r="F649" s="3" t="s">
        <v>69</v>
      </c>
      <c r="G649" s="3">
        <v>1</v>
      </c>
      <c r="H649" s="3">
        <v>2</v>
      </c>
      <c r="I649" s="45">
        <f t="shared" si="106"/>
        <v>2</v>
      </c>
      <c r="J649" s="3">
        <v>5</v>
      </c>
      <c r="L649" s="3"/>
      <c r="Q649" s="3" t="s">
        <v>356</v>
      </c>
    </row>
    <row r="650" spans="1:17" hidden="1">
      <c r="A650" s="3">
        <v>490</v>
      </c>
      <c r="B650" s="3">
        <v>551</v>
      </c>
      <c r="C650" s="3">
        <v>3015</v>
      </c>
      <c r="D650" s="3" t="s">
        <v>226</v>
      </c>
      <c r="F650" s="3" t="s">
        <v>226</v>
      </c>
      <c r="G650" s="3">
        <v>10</v>
      </c>
      <c r="H650" s="3">
        <v>7</v>
      </c>
      <c r="I650" s="45">
        <f t="shared" si="106"/>
        <v>0.7</v>
      </c>
      <c r="J650" s="3">
        <v>3</v>
      </c>
      <c r="L650" s="3"/>
    </row>
    <row r="651" spans="1:17" hidden="1">
      <c r="C651" s="8" t="s">
        <v>475</v>
      </c>
      <c r="G651" s="3">
        <f>SUBTOTAL(9,G648:G650)</f>
        <v>0</v>
      </c>
      <c r="H651" s="3">
        <f>SUBTOTAL(9,H648:H650)</f>
        <v>0</v>
      </c>
      <c r="I651" s="45" t="e">
        <f t="shared" si="106"/>
        <v>#DIV/0!</v>
      </c>
      <c r="J651" s="3">
        <v>4</v>
      </c>
      <c r="K651" s="3">
        <f t="shared" ref="K651:P651" si="109">SUBTOTAL(9,K648:K650)</f>
        <v>0</v>
      </c>
      <c r="L651" s="3">
        <f t="shared" si="109"/>
        <v>0</v>
      </c>
      <c r="M651" s="3">
        <f t="shared" si="109"/>
        <v>0</v>
      </c>
      <c r="N651" s="3">
        <f t="shared" si="109"/>
        <v>0</v>
      </c>
      <c r="O651" s="3">
        <f t="shared" si="109"/>
        <v>0</v>
      </c>
      <c r="P651" s="3">
        <f t="shared" si="109"/>
        <v>0</v>
      </c>
    </row>
    <row r="652" spans="1:17" hidden="1">
      <c r="A652" s="3">
        <v>507</v>
      </c>
      <c r="B652" s="3">
        <v>552</v>
      </c>
      <c r="C652" s="3">
        <v>3016</v>
      </c>
      <c r="D652" s="3" t="s">
        <v>226</v>
      </c>
      <c r="F652" s="3" t="s">
        <v>226</v>
      </c>
      <c r="G652" s="3">
        <v>2</v>
      </c>
      <c r="H652" s="3">
        <v>5</v>
      </c>
      <c r="I652" s="45">
        <f t="shared" si="106"/>
        <v>2.5</v>
      </c>
      <c r="J652" s="3">
        <v>3</v>
      </c>
      <c r="L652" s="3"/>
    </row>
    <row r="653" spans="1:17" hidden="1">
      <c r="C653" s="8" t="s">
        <v>476</v>
      </c>
      <c r="G653" s="3">
        <f>SUBTOTAL(9,G652:G652)</f>
        <v>0</v>
      </c>
      <c r="H653" s="3">
        <f>SUBTOTAL(9,H652:H652)</f>
        <v>0</v>
      </c>
      <c r="I653" s="45" t="e">
        <f t="shared" si="106"/>
        <v>#DIV/0!</v>
      </c>
      <c r="J653" s="3">
        <v>3</v>
      </c>
      <c r="K653" s="3">
        <f t="shared" ref="K653:P653" si="110">SUBTOTAL(9,K652:K652)</f>
        <v>0</v>
      </c>
      <c r="L653" s="3">
        <f t="shared" si="110"/>
        <v>0</v>
      </c>
      <c r="M653" s="3">
        <f t="shared" si="110"/>
        <v>0</v>
      </c>
      <c r="N653" s="3">
        <f t="shared" si="110"/>
        <v>0</v>
      </c>
      <c r="O653" s="3">
        <f t="shared" si="110"/>
        <v>0</v>
      </c>
      <c r="P653" s="3">
        <f t="shared" si="110"/>
        <v>0</v>
      </c>
    </row>
    <row r="654" spans="1:17" hidden="1">
      <c r="A654" s="3">
        <v>39</v>
      </c>
      <c r="B654" s="3">
        <v>553</v>
      </c>
      <c r="C654" s="3" t="s">
        <v>62</v>
      </c>
      <c r="D654" s="3" t="s">
        <v>65</v>
      </c>
      <c r="F654" s="3" t="s">
        <v>18</v>
      </c>
      <c r="G654" s="3">
        <v>1</v>
      </c>
      <c r="H654" s="3">
        <v>18</v>
      </c>
      <c r="I654" s="45">
        <f t="shared" si="106"/>
        <v>18</v>
      </c>
      <c r="J654" s="3">
        <v>4</v>
      </c>
      <c r="L654" s="3">
        <v>1</v>
      </c>
      <c r="M654" s="3">
        <v>1</v>
      </c>
    </row>
    <row r="655" spans="1:17" hidden="1">
      <c r="A655" s="3">
        <v>37</v>
      </c>
      <c r="B655" s="3">
        <v>554</v>
      </c>
      <c r="C655" s="3" t="s">
        <v>62</v>
      </c>
      <c r="D655" s="3" t="s">
        <v>63</v>
      </c>
      <c r="F655" s="3" t="s">
        <v>18</v>
      </c>
      <c r="G655" s="3">
        <v>1</v>
      </c>
      <c r="H655" s="3">
        <v>9</v>
      </c>
      <c r="I655" s="45">
        <f t="shared" si="106"/>
        <v>9</v>
      </c>
      <c r="J655" s="3">
        <v>5</v>
      </c>
      <c r="L655" s="3">
        <v>1</v>
      </c>
    </row>
    <row r="656" spans="1:17" hidden="1">
      <c r="A656" s="3">
        <v>38</v>
      </c>
      <c r="B656" s="3">
        <v>555</v>
      </c>
      <c r="C656" s="3" t="s">
        <v>62</v>
      </c>
      <c r="D656" s="3" t="s">
        <v>34</v>
      </c>
      <c r="F656" s="3" t="s">
        <v>64</v>
      </c>
      <c r="G656" s="3">
        <v>1</v>
      </c>
      <c r="H656" s="3">
        <v>4</v>
      </c>
      <c r="I656" s="45">
        <f t="shared" si="106"/>
        <v>4</v>
      </c>
      <c r="J656" s="3">
        <v>5</v>
      </c>
      <c r="L656" s="3"/>
    </row>
    <row r="657" spans="1:16" hidden="1">
      <c r="A657" s="3">
        <v>508</v>
      </c>
      <c r="B657" s="3">
        <v>556</v>
      </c>
      <c r="C657" s="3" t="s">
        <v>362</v>
      </c>
      <c r="D657" s="3" t="s">
        <v>226</v>
      </c>
      <c r="F657" s="3" t="s">
        <v>226</v>
      </c>
      <c r="G657" s="3">
        <v>1</v>
      </c>
      <c r="H657" s="3">
        <v>3</v>
      </c>
      <c r="I657" s="45">
        <f t="shared" si="106"/>
        <v>3</v>
      </c>
      <c r="J657" s="3">
        <v>3</v>
      </c>
      <c r="L657" s="3"/>
    </row>
    <row r="658" spans="1:16" hidden="1">
      <c r="C658" s="8" t="s">
        <v>477</v>
      </c>
      <c r="G658" s="3">
        <f>SUM(G654:G657)</f>
        <v>4</v>
      </c>
      <c r="H658" s="3">
        <f t="shared" ref="H658:P658" si="111">SUM(H654:H657)</f>
        <v>34</v>
      </c>
      <c r="I658" s="45">
        <f t="shared" si="106"/>
        <v>8.5</v>
      </c>
      <c r="J658" s="45">
        <f>SUM(J654:J657)/COUNT(J654:J657)</f>
        <v>4.25</v>
      </c>
      <c r="K658" s="3">
        <f t="shared" si="111"/>
        <v>0</v>
      </c>
      <c r="L658" s="3">
        <f t="shared" si="111"/>
        <v>2</v>
      </c>
      <c r="M658" s="3">
        <f t="shared" si="111"/>
        <v>1</v>
      </c>
      <c r="N658" s="3">
        <f t="shared" si="111"/>
        <v>0</v>
      </c>
      <c r="O658" s="3">
        <f t="shared" si="111"/>
        <v>0</v>
      </c>
      <c r="P658" s="3">
        <f t="shared" si="111"/>
        <v>0</v>
      </c>
    </row>
    <row r="659" spans="1:16">
      <c r="C659" s="8" t="s">
        <v>478</v>
      </c>
      <c r="G659" s="3">
        <f>SUBTOTAL(9,G2:G657)</f>
        <v>1040</v>
      </c>
      <c r="H659" s="3">
        <f>SUBTOTAL(9,H2:H657)</f>
        <v>3914</v>
      </c>
      <c r="I659" s="45">
        <f t="shared" si="106"/>
        <v>3.7634615384615384</v>
      </c>
      <c r="K659" s="3">
        <f t="shared" ref="K659:P659" si="112">SUBTOTAL(9,K2:K657)</f>
        <v>66</v>
      </c>
      <c r="L659" s="10">
        <f t="shared" si="112"/>
        <v>60</v>
      </c>
      <c r="M659" s="3">
        <f t="shared" si="112"/>
        <v>65</v>
      </c>
      <c r="N659" s="3">
        <f t="shared" si="112"/>
        <v>6</v>
      </c>
      <c r="O659" s="3">
        <f t="shared" si="112"/>
        <v>22</v>
      </c>
      <c r="P659" s="3">
        <f t="shared" si="112"/>
        <v>0</v>
      </c>
    </row>
    <row r="661" spans="1:16">
      <c r="A661" s="75" t="s">
        <v>686</v>
      </c>
      <c r="B661" s="67"/>
      <c r="C661" s="68" t="s">
        <v>498</v>
      </c>
      <c r="L661" s="10" t="s">
        <v>687</v>
      </c>
      <c r="M661" s="3" t="s">
        <v>683</v>
      </c>
    </row>
    <row r="662" spans="1:16">
      <c r="A662" s="14"/>
      <c r="B662" s="11"/>
      <c r="C662" s="27" t="s">
        <v>627</v>
      </c>
      <c r="G662" s="3">
        <v>172</v>
      </c>
      <c r="H662" s="3">
        <v>474</v>
      </c>
      <c r="I662" s="45">
        <f t="shared" ref="I662" si="113">H662/G662</f>
        <v>2.7558139534883721</v>
      </c>
      <c r="L662" s="10">
        <v>9</v>
      </c>
      <c r="M662" s="45">
        <f>L662/G662%</f>
        <v>5.2325581395348841</v>
      </c>
    </row>
    <row r="663" spans="1:16">
      <c r="A663" s="14"/>
      <c r="B663" s="11"/>
      <c r="C663" s="27" t="s">
        <v>628</v>
      </c>
      <c r="G663" s="3">
        <v>0</v>
      </c>
      <c r="M663" s="45"/>
    </row>
    <row r="664" spans="1:16">
      <c r="A664" s="14"/>
      <c r="B664" s="11"/>
      <c r="C664" s="27" t="s">
        <v>629</v>
      </c>
      <c r="G664" s="3">
        <v>0</v>
      </c>
      <c r="M664" s="45"/>
    </row>
    <row r="665" spans="1:16">
      <c r="A665" s="14"/>
      <c r="B665" s="11"/>
      <c r="C665" s="27" t="s">
        <v>630</v>
      </c>
      <c r="G665" s="3">
        <v>1</v>
      </c>
      <c r="H665" s="3">
        <v>41</v>
      </c>
      <c r="I665" s="45">
        <f t="shared" ref="I665:I668" si="114">H665/G665</f>
        <v>41</v>
      </c>
      <c r="L665" s="10">
        <v>1</v>
      </c>
      <c r="M665" s="45">
        <f t="shared" ref="M663:M677" si="115">L665/G665%</f>
        <v>100</v>
      </c>
    </row>
    <row r="666" spans="1:16">
      <c r="A666" s="13"/>
      <c r="B666" s="65" t="s">
        <v>490</v>
      </c>
      <c r="C666" s="29"/>
      <c r="D666" s="66"/>
      <c r="E666" s="66"/>
      <c r="F666" s="66"/>
      <c r="G666" s="66">
        <f>SUM(G662:G665)</f>
        <v>173</v>
      </c>
      <c r="H666" s="66">
        <f>SUBTOTAL(9,H9:H664)</f>
        <v>4388</v>
      </c>
      <c r="I666" s="128">
        <f t="shared" si="114"/>
        <v>25.364161849710982</v>
      </c>
      <c r="L666" s="131">
        <f>SUM(L662:L665)</f>
        <v>10</v>
      </c>
      <c r="M666" s="128">
        <f>L666/G666%</f>
        <v>5.7803468208092488</v>
      </c>
    </row>
    <row r="667" spans="1:16">
      <c r="A667" s="14"/>
      <c r="B667" s="79"/>
      <c r="C667" s="27" t="s">
        <v>689</v>
      </c>
      <c r="G667" s="3">
        <v>89</v>
      </c>
      <c r="H667" s="3">
        <v>206</v>
      </c>
      <c r="I667" s="45">
        <f t="shared" si="114"/>
        <v>2.3146067415730336</v>
      </c>
      <c r="L667" s="10">
        <v>10</v>
      </c>
      <c r="M667" s="45">
        <f t="shared" si="115"/>
        <v>11.235955056179774</v>
      </c>
    </row>
    <row r="668" spans="1:16">
      <c r="A668" s="14"/>
      <c r="B668" s="11"/>
      <c r="C668" s="27" t="s">
        <v>632</v>
      </c>
      <c r="G668" s="3">
        <v>12</v>
      </c>
      <c r="H668" s="3">
        <v>31</v>
      </c>
      <c r="I668" s="45">
        <f t="shared" si="114"/>
        <v>2.5833333333333335</v>
      </c>
      <c r="L668" s="10">
        <v>2</v>
      </c>
      <c r="M668" s="45">
        <f t="shared" si="115"/>
        <v>16.666666666666668</v>
      </c>
    </row>
    <row r="669" spans="1:16">
      <c r="A669" s="14"/>
      <c r="B669" s="11"/>
      <c r="C669" s="27" t="s">
        <v>633</v>
      </c>
      <c r="G669" s="3">
        <v>478</v>
      </c>
      <c r="H669" s="3">
        <v>1970</v>
      </c>
      <c r="I669" s="45">
        <f t="shared" ref="I669:I671" si="116">H669/G669</f>
        <v>4.1213389121338908</v>
      </c>
      <c r="L669" s="10">
        <v>17</v>
      </c>
      <c r="M669" s="45">
        <f t="shared" si="115"/>
        <v>3.5564853556485354</v>
      </c>
    </row>
    <row r="670" spans="1:16">
      <c r="A670" s="14"/>
      <c r="B670" s="11"/>
      <c r="C670" s="27" t="s">
        <v>634</v>
      </c>
      <c r="G670" s="3">
        <v>97</v>
      </c>
      <c r="H670" s="3">
        <v>540</v>
      </c>
      <c r="I670" s="45">
        <f t="shared" si="116"/>
        <v>5.5670103092783503</v>
      </c>
      <c r="L670" s="10">
        <v>10</v>
      </c>
      <c r="M670" s="45">
        <f t="shared" si="115"/>
        <v>10.309278350515465</v>
      </c>
    </row>
    <row r="671" spans="1:16">
      <c r="A671" s="14"/>
      <c r="B671" s="11"/>
      <c r="C671" s="27" t="s">
        <v>635</v>
      </c>
      <c r="G671" s="3">
        <v>46</v>
      </c>
      <c r="H671" s="3">
        <v>140</v>
      </c>
      <c r="I671" s="45">
        <f t="shared" si="116"/>
        <v>3.0434782608695654</v>
      </c>
      <c r="L671" s="10">
        <v>10</v>
      </c>
      <c r="M671" s="45">
        <f t="shared" si="115"/>
        <v>21.739130434782609</v>
      </c>
    </row>
    <row r="672" spans="1:16">
      <c r="A672" s="13"/>
      <c r="B672" s="65" t="s">
        <v>495</v>
      </c>
      <c r="C672" s="29"/>
      <c r="D672" s="66"/>
      <c r="E672" s="66"/>
      <c r="F672" s="66"/>
      <c r="G672" s="66">
        <f>SUM(G667:G671)</f>
        <v>722</v>
      </c>
      <c r="H672" s="66">
        <f>SUM(H667:H671)</f>
        <v>2887</v>
      </c>
      <c r="I672" s="128">
        <f t="shared" ref="I672:I673" si="117">H672/G672</f>
        <v>3.9986149584487536</v>
      </c>
      <c r="L672" s="131">
        <f>SUM(L667:L671)</f>
        <v>49</v>
      </c>
      <c r="M672" s="128">
        <f t="shared" si="115"/>
        <v>6.7867036011080337</v>
      </c>
    </row>
    <row r="673" spans="1:17">
      <c r="A673" s="14"/>
      <c r="B673" s="79"/>
      <c r="C673" s="27" t="s">
        <v>636</v>
      </c>
      <c r="G673" s="3">
        <v>12</v>
      </c>
      <c r="H673" s="3">
        <v>43</v>
      </c>
      <c r="I673" s="45">
        <f t="shared" si="117"/>
        <v>3.5833333333333335</v>
      </c>
      <c r="L673" s="10">
        <v>3</v>
      </c>
      <c r="M673" s="45">
        <f t="shared" si="115"/>
        <v>25</v>
      </c>
    </row>
    <row r="674" spans="1:17">
      <c r="A674" s="14"/>
      <c r="B674" s="11"/>
      <c r="C674" s="27" t="s">
        <v>614</v>
      </c>
      <c r="G674" s="3">
        <v>133</v>
      </c>
      <c r="H674" s="3">
        <v>498</v>
      </c>
      <c r="I674" s="45">
        <f t="shared" ref="I674" si="118">H674/G674</f>
        <v>3.744360902255639</v>
      </c>
      <c r="L674" s="10">
        <v>3</v>
      </c>
      <c r="M674" s="45">
        <f t="shared" si="115"/>
        <v>2.255639097744361</v>
      </c>
    </row>
    <row r="675" spans="1:17">
      <c r="A675" s="13"/>
      <c r="B675" s="65" t="s">
        <v>496</v>
      </c>
      <c r="C675" s="29"/>
      <c r="D675" s="66"/>
      <c r="E675" s="66"/>
      <c r="F675" s="66"/>
      <c r="G675" s="66">
        <f>SUM(G673:G674)</f>
        <v>145</v>
      </c>
      <c r="H675" s="66">
        <f>SUM(H673:H674)</f>
        <v>541</v>
      </c>
      <c r="I675" s="128">
        <f t="shared" ref="I675" si="119">H675/G675</f>
        <v>3.7310344827586208</v>
      </c>
      <c r="L675" s="132">
        <f>SUM(L673:L674)</f>
        <v>6</v>
      </c>
      <c r="M675" s="128">
        <f t="shared" si="115"/>
        <v>4.1379310344827589</v>
      </c>
    </row>
    <row r="676" spans="1:17">
      <c r="A676" s="14"/>
      <c r="B676" s="11"/>
      <c r="C676" s="27"/>
      <c r="L676" s="132"/>
      <c r="M676" s="128"/>
    </row>
    <row r="677" spans="1:17">
      <c r="A677" s="13"/>
      <c r="B677" s="65" t="s">
        <v>478</v>
      </c>
      <c r="C677" s="29" t="s">
        <v>499</v>
      </c>
      <c r="D677" s="66"/>
      <c r="E677" s="66"/>
      <c r="F677" s="66"/>
      <c r="G677" s="66">
        <f>G666+G672+G675</f>
        <v>1040</v>
      </c>
      <c r="H677" s="66">
        <f>H666+H672+H675</f>
        <v>7816</v>
      </c>
      <c r="I677" s="128">
        <f t="shared" ref="I677" si="120">H677/G677</f>
        <v>7.5153846153846153</v>
      </c>
      <c r="L677" s="131">
        <f>L666+L672+L675</f>
        <v>65</v>
      </c>
      <c r="M677" s="128">
        <f t="shared" si="115"/>
        <v>6.25</v>
      </c>
    </row>
    <row r="679" spans="1:17">
      <c r="A679" s="1" t="s">
        <v>376</v>
      </c>
      <c r="B679" s="1" t="s">
        <v>0</v>
      </c>
      <c r="C679" s="1" t="s">
        <v>1</v>
      </c>
      <c r="D679" s="1" t="s">
        <v>2</v>
      </c>
      <c r="E679" s="1"/>
      <c r="F679" s="1" t="s">
        <v>3</v>
      </c>
      <c r="G679" s="1" t="s">
        <v>11</v>
      </c>
      <c r="H679" s="1" t="s">
        <v>12</v>
      </c>
      <c r="I679" s="1" t="s">
        <v>675</v>
      </c>
      <c r="J679" s="2" t="s">
        <v>4</v>
      </c>
      <c r="K679" s="2" t="s">
        <v>5</v>
      </c>
      <c r="L679" s="130" t="s">
        <v>6</v>
      </c>
      <c r="M679" s="2" t="s">
        <v>7</v>
      </c>
      <c r="N679" s="2" t="s">
        <v>8</v>
      </c>
      <c r="O679" s="2" t="s">
        <v>9</v>
      </c>
      <c r="P679" s="2" t="s">
        <v>10</v>
      </c>
      <c r="Q679" s="1" t="s">
        <v>13</v>
      </c>
    </row>
    <row r="680" spans="1:17">
      <c r="A680" s="3">
        <v>159</v>
      </c>
      <c r="B680" s="3">
        <v>46</v>
      </c>
      <c r="C680" s="3" t="s">
        <v>162</v>
      </c>
      <c r="D680" s="3" t="s">
        <v>226</v>
      </c>
      <c r="E680" s="3" t="s">
        <v>666</v>
      </c>
      <c r="F680" s="3" t="s">
        <v>104</v>
      </c>
      <c r="G680" s="3">
        <v>58</v>
      </c>
      <c r="H680" s="3">
        <v>172</v>
      </c>
      <c r="I680" s="45">
        <v>2.9655172413793105</v>
      </c>
      <c r="J680" s="3">
        <v>4</v>
      </c>
      <c r="L680" s="10">
        <v>32</v>
      </c>
      <c r="M680" s="3">
        <v>1</v>
      </c>
      <c r="O680" s="3">
        <v>9</v>
      </c>
      <c r="Q680" s="3" t="s">
        <v>170</v>
      </c>
    </row>
    <row r="681" spans="1:17">
      <c r="A681" s="3">
        <v>259</v>
      </c>
      <c r="B681" s="3">
        <v>78</v>
      </c>
      <c r="C681" s="3">
        <v>1007</v>
      </c>
      <c r="D681" s="3" t="s">
        <v>226</v>
      </c>
      <c r="E681" s="3" t="s">
        <v>677</v>
      </c>
      <c r="F681" s="3" t="s">
        <v>226</v>
      </c>
      <c r="G681" s="3">
        <v>25</v>
      </c>
      <c r="H681" s="3">
        <v>47</v>
      </c>
      <c r="I681" s="45">
        <v>1.88</v>
      </c>
      <c r="J681" s="3">
        <v>2</v>
      </c>
      <c r="L681" s="10">
        <v>1</v>
      </c>
      <c r="N681" s="3">
        <v>1</v>
      </c>
    </row>
    <row r="682" spans="1:17">
      <c r="A682" s="3">
        <v>30</v>
      </c>
      <c r="B682" s="3">
        <v>118</v>
      </c>
      <c r="C682" s="3" t="s">
        <v>55</v>
      </c>
      <c r="D682" s="3" t="s">
        <v>226</v>
      </c>
      <c r="E682" s="3" t="s">
        <v>678</v>
      </c>
      <c r="G682" s="3">
        <v>3</v>
      </c>
      <c r="H682" s="3">
        <v>7</v>
      </c>
      <c r="I682" s="45">
        <v>2.3333333333333335</v>
      </c>
      <c r="J682" s="3">
        <v>4</v>
      </c>
      <c r="L682" s="10">
        <v>1</v>
      </c>
    </row>
    <row r="683" spans="1:17">
      <c r="A683" s="3">
        <v>274</v>
      </c>
      <c r="B683" s="3">
        <v>128</v>
      </c>
      <c r="C683" s="3">
        <v>1030</v>
      </c>
      <c r="D683" s="3" t="s">
        <v>40</v>
      </c>
      <c r="E683" s="3" t="s">
        <v>677</v>
      </c>
      <c r="F683" s="3" t="s">
        <v>244</v>
      </c>
      <c r="G683" s="3">
        <v>1</v>
      </c>
      <c r="H683" s="3">
        <v>2</v>
      </c>
      <c r="I683" s="45">
        <v>2</v>
      </c>
      <c r="J683" s="3">
        <v>5</v>
      </c>
      <c r="L683" s="10">
        <v>1</v>
      </c>
      <c r="Q683" s="3" t="s">
        <v>253</v>
      </c>
    </row>
    <row r="684" spans="1:17">
      <c r="A684" s="3">
        <v>167</v>
      </c>
      <c r="B684" s="3">
        <v>153</v>
      </c>
      <c r="C684" s="3">
        <v>2000</v>
      </c>
      <c r="D684" s="3" t="s">
        <v>226</v>
      </c>
      <c r="E684" s="3" t="s">
        <v>596</v>
      </c>
      <c r="F684" s="3" t="s">
        <v>16</v>
      </c>
      <c r="G684" s="3">
        <v>83</v>
      </c>
      <c r="H684" s="3">
        <v>305</v>
      </c>
      <c r="I684" s="45">
        <v>3.6746987951807228</v>
      </c>
      <c r="J684" s="3">
        <v>4</v>
      </c>
      <c r="K684" s="3">
        <v>13</v>
      </c>
      <c r="L684" s="10">
        <v>14</v>
      </c>
      <c r="M684" s="3">
        <v>4</v>
      </c>
      <c r="Q684" s="3" t="s">
        <v>176</v>
      </c>
    </row>
    <row r="685" spans="1:17">
      <c r="A685" s="3">
        <v>310</v>
      </c>
      <c r="B685" s="3">
        <v>241</v>
      </c>
      <c r="C685" s="3">
        <v>2005</v>
      </c>
      <c r="D685" s="3" t="s">
        <v>226</v>
      </c>
      <c r="E685" s="3" t="s">
        <v>596</v>
      </c>
      <c r="F685" s="3" t="s">
        <v>226</v>
      </c>
      <c r="G685" s="3">
        <v>77</v>
      </c>
      <c r="H685" s="3">
        <v>199</v>
      </c>
      <c r="I685" s="45">
        <v>2.5844155844155843</v>
      </c>
      <c r="J685" s="3">
        <v>3</v>
      </c>
      <c r="K685" s="3">
        <v>1</v>
      </c>
      <c r="L685" s="10">
        <v>1</v>
      </c>
      <c r="M685" s="3">
        <v>1</v>
      </c>
      <c r="Q685" s="3" t="s">
        <v>272</v>
      </c>
    </row>
    <row r="686" spans="1:17">
      <c r="A686" s="3">
        <v>104</v>
      </c>
      <c r="B686" s="3">
        <v>252</v>
      </c>
      <c r="C686" s="3">
        <v>2006</v>
      </c>
      <c r="D686" s="3" t="s">
        <v>226</v>
      </c>
      <c r="E686" s="3" t="s">
        <v>596</v>
      </c>
      <c r="F686" s="3" t="s">
        <v>104</v>
      </c>
      <c r="G686" s="3">
        <v>110</v>
      </c>
      <c r="H686" s="3">
        <v>324</v>
      </c>
      <c r="I686" s="45">
        <v>2.9454545454545453</v>
      </c>
      <c r="J686" s="3">
        <v>4</v>
      </c>
      <c r="K686" s="3">
        <v>14</v>
      </c>
      <c r="L686" s="10">
        <v>1</v>
      </c>
      <c r="M686" s="3">
        <v>2</v>
      </c>
    </row>
    <row r="687" spans="1:17">
      <c r="A687" s="3">
        <v>175</v>
      </c>
      <c r="B687" s="3">
        <v>268</v>
      </c>
      <c r="C687" s="3">
        <v>2009</v>
      </c>
      <c r="D687" s="3" t="s">
        <v>226</v>
      </c>
      <c r="E687" s="3" t="s">
        <v>596</v>
      </c>
      <c r="F687" s="3" t="s">
        <v>104</v>
      </c>
      <c r="G687" s="3">
        <v>31</v>
      </c>
      <c r="H687" s="3">
        <v>109</v>
      </c>
      <c r="I687" s="45">
        <v>3.5161290322580645</v>
      </c>
      <c r="J687" s="3">
        <v>4.5</v>
      </c>
      <c r="L687" s="10">
        <v>5</v>
      </c>
      <c r="M687" s="3">
        <v>2</v>
      </c>
      <c r="O687" s="3">
        <v>1</v>
      </c>
      <c r="Q687" s="3" t="s">
        <v>184</v>
      </c>
    </row>
    <row r="688" spans="1:17">
      <c r="A688" s="3">
        <v>353</v>
      </c>
      <c r="B688" s="3">
        <v>282</v>
      </c>
      <c r="C688" s="3">
        <v>2010</v>
      </c>
      <c r="D688" s="3" t="s">
        <v>226</v>
      </c>
      <c r="E688" s="3" t="s">
        <v>596</v>
      </c>
      <c r="F688" s="3" t="s">
        <v>226</v>
      </c>
      <c r="G688" s="3">
        <v>22</v>
      </c>
      <c r="H688" s="3">
        <v>45</v>
      </c>
      <c r="I688" s="45">
        <v>2.0454545454545454</v>
      </c>
      <c r="J688" s="3">
        <v>3</v>
      </c>
      <c r="K688" s="3">
        <v>1</v>
      </c>
      <c r="L688" s="10">
        <v>3</v>
      </c>
    </row>
    <row r="689" spans="1:17">
      <c r="A689" s="3">
        <v>169</v>
      </c>
      <c r="B689" s="3">
        <v>300</v>
      </c>
      <c r="C689" s="3">
        <v>2014</v>
      </c>
      <c r="D689" s="3" t="s">
        <v>226</v>
      </c>
      <c r="E689" s="3" t="s">
        <v>679</v>
      </c>
      <c r="F689" s="3" t="s">
        <v>104</v>
      </c>
      <c r="G689" s="3">
        <v>18</v>
      </c>
      <c r="H689" s="3">
        <v>46</v>
      </c>
      <c r="I689" s="45">
        <v>2.5555555555555554</v>
      </c>
      <c r="J689" s="3">
        <v>3.5</v>
      </c>
      <c r="K689" s="3">
        <v>1</v>
      </c>
      <c r="L689" s="10">
        <v>1</v>
      </c>
    </row>
    <row r="690" spans="1:17">
      <c r="A690" s="3">
        <v>129</v>
      </c>
      <c r="B690" s="3">
        <v>307</v>
      </c>
      <c r="C690" s="3">
        <v>2015</v>
      </c>
      <c r="D690" s="3" t="s">
        <v>226</v>
      </c>
      <c r="E690" s="3" t="s">
        <v>680</v>
      </c>
      <c r="F690" s="3" t="s">
        <v>104</v>
      </c>
      <c r="G690" s="3">
        <v>70</v>
      </c>
      <c r="H690" s="3">
        <v>435</v>
      </c>
      <c r="I690" s="45">
        <v>6.2142857142857144</v>
      </c>
      <c r="J690" s="3">
        <v>3.5</v>
      </c>
      <c r="K690" s="3">
        <v>12</v>
      </c>
      <c r="L690" s="10">
        <v>6</v>
      </c>
      <c r="M690" s="3">
        <v>4</v>
      </c>
      <c r="N690" s="3">
        <v>2</v>
      </c>
      <c r="O690" s="3">
        <v>5</v>
      </c>
      <c r="Q690" s="3" t="s">
        <v>146</v>
      </c>
    </row>
    <row r="691" spans="1:17">
      <c r="A691" s="3">
        <v>519</v>
      </c>
      <c r="B691" s="3">
        <v>310</v>
      </c>
      <c r="C691" s="3">
        <v>2017</v>
      </c>
      <c r="D691" s="3" t="s">
        <v>226</v>
      </c>
      <c r="E691" s="3" t="s">
        <v>681</v>
      </c>
      <c r="F691" s="3" t="s">
        <v>226</v>
      </c>
      <c r="G691" s="3">
        <v>12</v>
      </c>
      <c r="H691" s="3">
        <v>31</v>
      </c>
      <c r="I691" s="45">
        <v>2.5833333333333335</v>
      </c>
      <c r="J691" s="3">
        <v>3</v>
      </c>
      <c r="L691" s="10">
        <v>1</v>
      </c>
      <c r="M691" s="3">
        <v>2</v>
      </c>
    </row>
    <row r="692" spans="1:17">
      <c r="A692" s="3">
        <v>471</v>
      </c>
      <c r="B692" s="3">
        <v>356</v>
      </c>
      <c r="C692" s="3">
        <v>2021</v>
      </c>
      <c r="D692" s="3" t="s">
        <v>32</v>
      </c>
      <c r="E692" s="3" t="s">
        <v>680</v>
      </c>
      <c r="F692" s="3" t="s">
        <v>202</v>
      </c>
      <c r="G692" s="3">
        <v>1</v>
      </c>
      <c r="H692" s="3">
        <v>46</v>
      </c>
      <c r="I692" s="45">
        <v>46</v>
      </c>
      <c r="J692" s="3">
        <v>2</v>
      </c>
      <c r="L692" s="10">
        <v>1</v>
      </c>
      <c r="Q692" s="3" t="s">
        <v>342</v>
      </c>
    </row>
    <row r="693" spans="1:17">
      <c r="A693" s="3">
        <v>446</v>
      </c>
      <c r="B693" s="3">
        <v>406</v>
      </c>
      <c r="C693" s="3">
        <v>2029</v>
      </c>
      <c r="D693" s="3" t="s">
        <v>226</v>
      </c>
      <c r="E693" s="3" t="s">
        <v>598</v>
      </c>
      <c r="F693" s="3" t="s">
        <v>226</v>
      </c>
      <c r="G693" s="3">
        <v>24</v>
      </c>
      <c r="H693" s="3">
        <v>26</v>
      </c>
      <c r="I693" s="45">
        <v>1.0833333333333333</v>
      </c>
      <c r="J693" s="3">
        <v>2</v>
      </c>
      <c r="L693" s="10">
        <v>1</v>
      </c>
      <c r="N693" s="3">
        <v>24</v>
      </c>
      <c r="Q693" s="3" t="s">
        <v>328</v>
      </c>
    </row>
    <row r="694" spans="1:17">
      <c r="A694" s="3">
        <v>141</v>
      </c>
      <c r="B694" s="3">
        <v>528</v>
      </c>
      <c r="C694" s="3">
        <v>3002</v>
      </c>
      <c r="D694" s="3" t="s">
        <v>226</v>
      </c>
      <c r="E694" s="3" t="s">
        <v>682</v>
      </c>
      <c r="F694" s="3" t="s">
        <v>104</v>
      </c>
      <c r="G694" s="3">
        <v>46</v>
      </c>
      <c r="H694" s="3">
        <v>76</v>
      </c>
      <c r="I694" s="45">
        <v>1.6521739130434783</v>
      </c>
      <c r="J694" s="3">
        <v>5</v>
      </c>
      <c r="K694" s="3">
        <v>1</v>
      </c>
      <c r="L694" s="10">
        <v>2</v>
      </c>
      <c r="Q694" s="3" t="s">
        <v>153</v>
      </c>
    </row>
    <row r="695" spans="1:17">
      <c r="C695" s="8" t="s">
        <v>478</v>
      </c>
      <c r="G695" s="3">
        <v>581</v>
      </c>
      <c r="H695" s="3">
        <v>1870</v>
      </c>
      <c r="I695" s="45">
        <v>3.2185886402753874</v>
      </c>
      <c r="K695" s="3">
        <v>43</v>
      </c>
      <c r="L695" s="10">
        <v>71</v>
      </c>
      <c r="M695" s="3">
        <v>16</v>
      </c>
      <c r="N695" s="3">
        <v>27</v>
      </c>
      <c r="O695" s="3">
        <v>15</v>
      </c>
      <c r="P695" s="3">
        <v>0</v>
      </c>
    </row>
    <row r="697" spans="1:17">
      <c r="A697" s="75" t="s">
        <v>685</v>
      </c>
      <c r="B697" s="67"/>
      <c r="C697" s="68" t="s">
        <v>498</v>
      </c>
      <c r="D697" s="66"/>
      <c r="E697" s="66"/>
      <c r="F697" s="66"/>
      <c r="G697" s="68" t="s">
        <v>620</v>
      </c>
      <c r="H697" s="66" t="s">
        <v>691</v>
      </c>
      <c r="I697" s="66" t="s">
        <v>692</v>
      </c>
      <c r="J697" s="66"/>
      <c r="K697" s="66"/>
      <c r="L697" s="131" t="s">
        <v>684</v>
      </c>
      <c r="M697" s="101" t="s">
        <v>683</v>
      </c>
    </row>
    <row r="698" spans="1:17">
      <c r="A698" s="14"/>
      <c r="B698" s="11"/>
      <c r="C698" s="27" t="s">
        <v>627</v>
      </c>
      <c r="D698" s="1"/>
      <c r="E698" s="1"/>
      <c r="F698" s="1"/>
      <c r="G698" s="48">
        <v>250</v>
      </c>
      <c r="H698" s="1">
        <v>172</v>
      </c>
      <c r="I698" s="42">
        <v>2.9655172413793105</v>
      </c>
      <c r="J698" s="1"/>
      <c r="K698" s="1"/>
      <c r="L698" s="23">
        <v>32</v>
      </c>
      <c r="M698" s="133">
        <v>55.172413793103452</v>
      </c>
    </row>
    <row r="699" spans="1:17">
      <c r="A699" s="14"/>
      <c r="B699" s="11"/>
      <c r="C699" s="27" t="s">
        <v>628</v>
      </c>
      <c r="D699" s="1"/>
      <c r="E699" s="1"/>
      <c r="F699" s="1"/>
      <c r="G699" s="48">
        <v>67</v>
      </c>
      <c r="H699" s="1"/>
      <c r="I699" s="1"/>
      <c r="J699" s="1"/>
      <c r="K699" s="1"/>
      <c r="L699" s="23"/>
      <c r="M699" s="133"/>
    </row>
    <row r="700" spans="1:17">
      <c r="A700" s="14"/>
      <c r="B700" s="11"/>
      <c r="C700" s="27" t="s">
        <v>629</v>
      </c>
      <c r="D700" s="1"/>
      <c r="E700" s="1"/>
      <c r="F700" s="1"/>
      <c r="G700" s="48">
        <v>12</v>
      </c>
      <c r="H700" s="1"/>
      <c r="I700" s="1"/>
      <c r="J700" s="1"/>
      <c r="K700" s="1"/>
      <c r="L700" s="23"/>
      <c r="M700" s="133"/>
    </row>
    <row r="701" spans="1:17">
      <c r="A701" s="14"/>
      <c r="B701" s="11"/>
      <c r="C701" s="27" t="s">
        <v>630</v>
      </c>
      <c r="D701" s="1"/>
      <c r="E701" s="1"/>
      <c r="F701" s="1"/>
      <c r="G701" s="48">
        <v>185</v>
      </c>
      <c r="H701" s="1">
        <v>56</v>
      </c>
      <c r="I701" s="42">
        <v>1.9310344827586208</v>
      </c>
      <c r="J701" s="1"/>
      <c r="K701" s="1"/>
      <c r="L701" s="23">
        <v>3</v>
      </c>
      <c r="M701" s="133">
        <v>10.344827586206897</v>
      </c>
    </row>
    <row r="702" spans="1:17">
      <c r="A702" s="13"/>
      <c r="B702" s="65" t="s">
        <v>490</v>
      </c>
      <c r="C702" s="29"/>
      <c r="D702" s="66"/>
      <c r="E702" s="66"/>
      <c r="F702" s="66"/>
      <c r="G702" s="50">
        <v>514</v>
      </c>
      <c r="H702" s="66">
        <v>2042</v>
      </c>
      <c r="I702" s="128">
        <v>23.471264367816094</v>
      </c>
      <c r="J702" s="1"/>
      <c r="K702" s="1"/>
      <c r="L702" s="131">
        <v>35</v>
      </c>
      <c r="M702" s="128">
        <v>40.229885057471265</v>
      </c>
    </row>
    <row r="703" spans="1:17">
      <c r="A703" s="14"/>
      <c r="B703" s="79"/>
      <c r="C703" s="27" t="s">
        <v>631</v>
      </c>
      <c r="D703" s="1"/>
      <c r="E703" s="1"/>
      <c r="F703" s="1"/>
      <c r="G703" s="48">
        <v>275</v>
      </c>
      <c r="H703" s="1">
        <v>26</v>
      </c>
      <c r="I703" s="42">
        <v>1.0833333333333333</v>
      </c>
      <c r="J703" s="1"/>
      <c r="K703" s="1"/>
      <c r="L703" s="23">
        <v>1</v>
      </c>
      <c r="M703" s="133">
        <v>4.166666666666667</v>
      </c>
    </row>
    <row r="704" spans="1:17" ht="15">
      <c r="A704" s="14"/>
      <c r="B704" s="11"/>
      <c r="C704" s="27" t="s">
        <v>632</v>
      </c>
      <c r="D704" s="1"/>
      <c r="E704" s="1"/>
      <c r="F704" s="1"/>
      <c r="G704" s="98">
        <v>62</v>
      </c>
      <c r="H704" s="1">
        <v>77</v>
      </c>
      <c r="I704" s="42">
        <v>2.5666666666666669</v>
      </c>
      <c r="J704" s="1"/>
      <c r="K704" s="1"/>
      <c r="L704" s="23">
        <v>2</v>
      </c>
      <c r="M704" s="133">
        <v>6.666666666666667</v>
      </c>
    </row>
    <row r="705" spans="1:17" ht="15">
      <c r="A705" s="14"/>
      <c r="B705" s="11"/>
      <c r="C705" s="27" t="s">
        <v>633</v>
      </c>
      <c r="D705" s="1"/>
      <c r="E705" s="1"/>
      <c r="F705" s="1"/>
      <c r="G705" s="98">
        <v>1175</v>
      </c>
      <c r="H705" s="1">
        <v>982</v>
      </c>
      <c r="I705" s="42">
        <v>3.0402476780185759</v>
      </c>
      <c r="J705" s="1"/>
      <c r="K705" s="1"/>
      <c r="L705" s="23">
        <v>24</v>
      </c>
      <c r="M705" s="133">
        <v>7.4303405572755414</v>
      </c>
    </row>
    <row r="706" spans="1:17" ht="15">
      <c r="A706" s="14"/>
      <c r="B706" s="11"/>
      <c r="C706" s="27" t="s">
        <v>634</v>
      </c>
      <c r="D706" s="1"/>
      <c r="E706" s="1"/>
      <c r="F706" s="1"/>
      <c r="G706" s="98">
        <v>473</v>
      </c>
      <c r="H706" s="1">
        <v>481</v>
      </c>
      <c r="I706" s="42">
        <v>6.774647887323944</v>
      </c>
      <c r="J706" s="1"/>
      <c r="K706" s="1"/>
      <c r="L706" s="23">
        <v>7</v>
      </c>
      <c r="M706" s="133">
        <v>9.8591549295774659</v>
      </c>
    </row>
    <row r="707" spans="1:17" ht="15">
      <c r="A707" s="14"/>
      <c r="B707" s="11"/>
      <c r="C707" s="27" t="s">
        <v>635</v>
      </c>
      <c r="D707" s="1"/>
      <c r="E707" s="1"/>
      <c r="F707" s="1"/>
      <c r="G707" s="98">
        <v>109</v>
      </c>
      <c r="H707" s="1"/>
      <c r="I707" s="1"/>
      <c r="J707" s="1"/>
      <c r="K707" s="1"/>
      <c r="L707" s="23"/>
      <c r="M707" s="133"/>
    </row>
    <row r="708" spans="1:17" ht="15">
      <c r="A708" s="13"/>
      <c r="B708" s="65" t="s">
        <v>495</v>
      </c>
      <c r="C708" s="29"/>
      <c r="D708" s="66"/>
      <c r="E708" s="66"/>
      <c r="F708" s="66"/>
      <c r="G708" s="88">
        <v>2094</v>
      </c>
      <c r="H708" s="66">
        <v>1566</v>
      </c>
      <c r="I708" s="128">
        <v>3.4955357142857144</v>
      </c>
      <c r="J708" s="1"/>
      <c r="K708" s="1"/>
      <c r="L708" s="131">
        <v>34</v>
      </c>
      <c r="M708" s="128">
        <v>7.5892857142857135</v>
      </c>
    </row>
    <row r="709" spans="1:17" ht="15">
      <c r="A709" s="14"/>
      <c r="B709" s="79"/>
      <c r="C709" s="27" t="s">
        <v>636</v>
      </c>
      <c r="D709" s="1"/>
      <c r="E709" s="1"/>
      <c r="F709" s="1"/>
      <c r="G709" s="98">
        <v>72</v>
      </c>
      <c r="H709" s="1"/>
      <c r="I709" s="1"/>
      <c r="J709" s="1"/>
      <c r="K709" s="1"/>
      <c r="L709" s="23"/>
      <c r="M709" s="133"/>
    </row>
    <row r="710" spans="1:17" ht="15">
      <c r="A710" s="14"/>
      <c r="B710" s="11"/>
      <c r="C710" s="27" t="s">
        <v>614</v>
      </c>
      <c r="D710" s="1"/>
      <c r="E710" s="1"/>
      <c r="F710" s="1"/>
      <c r="G710" s="98">
        <v>261</v>
      </c>
      <c r="H710" s="1">
        <v>76</v>
      </c>
      <c r="I710" s="42">
        <v>1.6521739130434783</v>
      </c>
      <c r="J710" s="1"/>
      <c r="K710" s="1"/>
      <c r="L710" s="23">
        <v>2</v>
      </c>
      <c r="M710" s="133">
        <v>4.3478260869565215</v>
      </c>
    </row>
    <row r="711" spans="1:17" ht="15">
      <c r="A711" s="13"/>
      <c r="B711" s="65" t="s">
        <v>496</v>
      </c>
      <c r="C711" s="29"/>
      <c r="D711" s="66"/>
      <c r="E711" s="66"/>
      <c r="F711" s="66"/>
      <c r="G711" s="88">
        <v>333</v>
      </c>
      <c r="H711" s="66">
        <v>76</v>
      </c>
      <c r="I711" s="128">
        <v>1.6521739130434783</v>
      </c>
      <c r="J711" s="1"/>
      <c r="K711" s="1"/>
      <c r="L711" s="132">
        <v>2</v>
      </c>
      <c r="M711" s="128">
        <v>4.3478260869565215</v>
      </c>
    </row>
    <row r="712" spans="1:17" ht="15">
      <c r="A712" s="14"/>
      <c r="B712" s="11"/>
      <c r="C712" s="27"/>
      <c r="D712" s="1"/>
      <c r="E712" s="1"/>
      <c r="F712" s="1"/>
      <c r="G712" s="83"/>
      <c r="H712" s="1"/>
      <c r="I712" s="1"/>
      <c r="J712" s="1"/>
      <c r="K712" s="1"/>
      <c r="L712" s="132"/>
      <c r="M712" s="128"/>
    </row>
    <row r="713" spans="1:17" ht="15">
      <c r="A713" s="13"/>
      <c r="B713" s="65" t="s">
        <v>478</v>
      </c>
      <c r="C713" s="29" t="s">
        <v>499</v>
      </c>
      <c r="D713" s="66"/>
      <c r="E713" s="66"/>
      <c r="F713" s="66"/>
      <c r="G713" s="88">
        <v>2941</v>
      </c>
      <c r="H713" s="66">
        <v>3684</v>
      </c>
      <c r="I713" s="128">
        <v>6.3407917383820998</v>
      </c>
      <c r="J713" s="129"/>
      <c r="K713" s="129"/>
      <c r="L713" s="131">
        <v>71</v>
      </c>
      <c r="M713" s="128">
        <v>12.220309810671257</v>
      </c>
    </row>
    <row r="715" spans="1:17">
      <c r="A715" s="3">
        <v>85</v>
      </c>
      <c r="B715" s="3">
        <v>33</v>
      </c>
      <c r="C715" s="3" t="s">
        <v>89</v>
      </c>
      <c r="D715" s="3" t="s">
        <v>226</v>
      </c>
      <c r="E715" s="3" t="s">
        <v>666</v>
      </c>
      <c r="F715" s="3" t="s">
        <v>16</v>
      </c>
      <c r="G715" s="3">
        <v>80</v>
      </c>
      <c r="H715" s="3">
        <v>131</v>
      </c>
      <c r="I715" s="45">
        <v>1.6375</v>
      </c>
      <c r="J715" s="3">
        <v>4</v>
      </c>
      <c r="L715" s="3"/>
      <c r="M715" s="10">
        <v>2</v>
      </c>
      <c r="O715" s="3">
        <v>1</v>
      </c>
      <c r="P715" s="3" t="s">
        <v>100</v>
      </c>
      <c r="Q715" s="3" t="s">
        <v>101</v>
      </c>
    </row>
    <row r="716" spans="1:17">
      <c r="A716" s="3">
        <v>159</v>
      </c>
      <c r="B716" s="3">
        <v>46</v>
      </c>
      <c r="C716" s="3" t="s">
        <v>162</v>
      </c>
      <c r="D716" s="3" t="s">
        <v>226</v>
      </c>
      <c r="E716" s="3" t="s">
        <v>666</v>
      </c>
      <c r="F716" s="3" t="s">
        <v>104</v>
      </c>
      <c r="G716" s="3">
        <v>58</v>
      </c>
      <c r="H716" s="3">
        <v>172</v>
      </c>
      <c r="I716" s="45">
        <v>2.9655172413793105</v>
      </c>
      <c r="J716" s="3">
        <v>4</v>
      </c>
      <c r="L716" s="10">
        <v>32</v>
      </c>
      <c r="M716" s="10">
        <v>1</v>
      </c>
      <c r="O716" s="3">
        <v>9</v>
      </c>
      <c r="Q716" s="3" t="s">
        <v>170</v>
      </c>
    </row>
    <row r="717" spans="1:17">
      <c r="A717" s="3">
        <v>23</v>
      </c>
      <c r="B717" s="3">
        <v>52</v>
      </c>
      <c r="C717" s="3" t="s">
        <v>44</v>
      </c>
      <c r="D717" s="3" t="s">
        <v>226</v>
      </c>
      <c r="E717" s="3" t="s">
        <v>666</v>
      </c>
      <c r="F717" s="3" t="s">
        <v>16</v>
      </c>
      <c r="G717" s="3">
        <v>33</v>
      </c>
      <c r="H717" s="3">
        <v>153</v>
      </c>
      <c r="I717" s="45">
        <v>4.6363636363636367</v>
      </c>
      <c r="J717" s="3">
        <v>4</v>
      </c>
      <c r="K717" s="3">
        <v>2</v>
      </c>
      <c r="L717" s="3"/>
      <c r="M717" s="10">
        <v>5</v>
      </c>
      <c r="Q717" s="3" t="s">
        <v>51</v>
      </c>
    </row>
    <row r="718" spans="1:17">
      <c r="A718" s="3">
        <v>5</v>
      </c>
      <c r="B718" s="3">
        <v>68</v>
      </c>
      <c r="C718" s="3" t="s">
        <v>14</v>
      </c>
      <c r="D718" s="3" t="s">
        <v>21</v>
      </c>
      <c r="E718" s="3" t="s">
        <v>666</v>
      </c>
      <c r="F718" s="3" t="s">
        <v>22</v>
      </c>
      <c r="G718" s="3">
        <v>1</v>
      </c>
      <c r="H718" s="3">
        <v>18</v>
      </c>
      <c r="I718" s="45">
        <v>18</v>
      </c>
      <c r="J718" s="3">
        <v>5</v>
      </c>
      <c r="L718" s="3"/>
      <c r="M718" s="10">
        <v>1</v>
      </c>
      <c r="N718" s="3">
        <v>1</v>
      </c>
      <c r="P718" s="3" t="s">
        <v>23</v>
      </c>
    </row>
    <row r="719" spans="1:17">
      <c r="A719" s="3">
        <v>273</v>
      </c>
      <c r="B719" s="3">
        <v>127</v>
      </c>
      <c r="C719" s="3">
        <v>1030</v>
      </c>
      <c r="D719" s="3" t="s">
        <v>32</v>
      </c>
      <c r="E719" s="3" t="s">
        <v>677</v>
      </c>
      <c r="F719" s="3" t="s">
        <v>244</v>
      </c>
      <c r="G719" s="3">
        <v>1</v>
      </c>
      <c r="H719" s="3">
        <v>41</v>
      </c>
      <c r="I719" s="45">
        <v>41</v>
      </c>
      <c r="J719" s="3">
        <v>5</v>
      </c>
      <c r="K719" s="3">
        <v>1</v>
      </c>
      <c r="L719" s="3"/>
      <c r="M719" s="10">
        <v>1</v>
      </c>
      <c r="N719" s="3">
        <v>1</v>
      </c>
      <c r="Q719" s="3" t="s">
        <v>252</v>
      </c>
    </row>
    <row r="720" spans="1:17">
      <c r="A720" s="3">
        <v>167</v>
      </c>
      <c r="B720" s="3">
        <v>153</v>
      </c>
      <c r="C720" s="3">
        <v>2000</v>
      </c>
      <c r="D720" s="3" t="s">
        <v>226</v>
      </c>
      <c r="E720" s="3" t="s">
        <v>596</v>
      </c>
      <c r="F720" s="3" t="s">
        <v>16</v>
      </c>
      <c r="G720" s="3">
        <v>83</v>
      </c>
      <c r="H720" s="3">
        <v>305</v>
      </c>
      <c r="I720" s="45">
        <v>3.6746987951807228</v>
      </c>
      <c r="J720" s="3">
        <v>4</v>
      </c>
      <c r="K720" s="3">
        <v>13</v>
      </c>
      <c r="L720" s="10">
        <v>14</v>
      </c>
      <c r="M720" s="10">
        <v>4</v>
      </c>
      <c r="Q720" s="3" t="s">
        <v>176</v>
      </c>
    </row>
    <row r="721" spans="1:17">
      <c r="A721" s="3">
        <v>10</v>
      </c>
      <c r="B721" s="3">
        <v>157</v>
      </c>
      <c r="C721" s="4">
        <v>2001</v>
      </c>
      <c r="D721" s="3" t="s">
        <v>32</v>
      </c>
      <c r="E721" s="3" t="s">
        <v>596</v>
      </c>
      <c r="F721" s="3" t="s">
        <v>22</v>
      </c>
      <c r="G721" s="3">
        <v>1</v>
      </c>
      <c r="H721" s="3">
        <v>75</v>
      </c>
      <c r="I721" s="45">
        <v>75</v>
      </c>
      <c r="J721" s="3">
        <v>5</v>
      </c>
      <c r="K721" s="3">
        <v>1</v>
      </c>
      <c r="L721" s="3"/>
      <c r="M721" s="10">
        <v>1</v>
      </c>
      <c r="N721" s="3">
        <v>1</v>
      </c>
      <c r="Q721" s="3" t="s">
        <v>33</v>
      </c>
    </row>
    <row r="722" spans="1:17">
      <c r="A722" s="3">
        <v>16</v>
      </c>
      <c r="B722" s="3">
        <v>158</v>
      </c>
      <c r="C722" s="4">
        <v>2001</v>
      </c>
      <c r="D722" s="3" t="s">
        <v>40</v>
      </c>
      <c r="E722" s="3" t="s">
        <v>596</v>
      </c>
      <c r="F722" s="3" t="s">
        <v>22</v>
      </c>
      <c r="G722" s="3">
        <v>1</v>
      </c>
      <c r="H722" s="3">
        <v>18</v>
      </c>
      <c r="I722" s="45">
        <v>18</v>
      </c>
      <c r="J722" s="3">
        <v>5</v>
      </c>
      <c r="K722" s="3">
        <v>1</v>
      </c>
      <c r="L722" s="3"/>
      <c r="M722" s="10">
        <v>1</v>
      </c>
      <c r="Q722" s="3" t="s">
        <v>41</v>
      </c>
    </row>
    <row r="723" spans="1:17">
      <c r="A723" s="3">
        <v>17</v>
      </c>
      <c r="B723" s="3">
        <v>159</v>
      </c>
      <c r="C723" s="4">
        <v>2001</v>
      </c>
      <c r="D723" s="3" t="s">
        <v>42</v>
      </c>
      <c r="E723" s="3" t="s">
        <v>596</v>
      </c>
      <c r="F723" s="3" t="s">
        <v>42</v>
      </c>
      <c r="G723" s="3">
        <v>46</v>
      </c>
      <c r="H723" s="3">
        <v>151</v>
      </c>
      <c r="I723" s="45">
        <v>3.2826086956521738</v>
      </c>
      <c r="J723" s="3">
        <v>3</v>
      </c>
      <c r="K723" s="3">
        <v>3</v>
      </c>
      <c r="L723" s="3"/>
      <c r="M723" s="10">
        <v>3</v>
      </c>
      <c r="Q723" s="3" t="s">
        <v>43</v>
      </c>
    </row>
    <row r="724" spans="1:17">
      <c r="A724" s="3">
        <v>187</v>
      </c>
      <c r="B724" s="3">
        <v>206</v>
      </c>
      <c r="C724" s="3">
        <v>2003</v>
      </c>
      <c r="D724" s="3" t="s">
        <v>226</v>
      </c>
      <c r="E724" s="3" t="s">
        <v>596</v>
      </c>
      <c r="F724" s="3" t="s">
        <v>16</v>
      </c>
      <c r="G724" s="3">
        <v>118</v>
      </c>
      <c r="H724" s="3">
        <v>564</v>
      </c>
      <c r="I724" s="45">
        <v>4.7796610169491522</v>
      </c>
      <c r="J724" s="3">
        <v>2</v>
      </c>
      <c r="K724" s="3">
        <v>1</v>
      </c>
      <c r="L724" s="3"/>
      <c r="M724" s="10">
        <v>1</v>
      </c>
      <c r="Q724" s="3" t="s">
        <v>197</v>
      </c>
    </row>
    <row r="725" spans="1:17">
      <c r="A725" s="3">
        <v>310</v>
      </c>
      <c r="B725" s="3">
        <v>241</v>
      </c>
      <c r="C725" s="3">
        <v>2005</v>
      </c>
      <c r="D725" s="3" t="s">
        <v>226</v>
      </c>
      <c r="E725" s="3" t="s">
        <v>596</v>
      </c>
      <c r="F725" s="3" t="s">
        <v>226</v>
      </c>
      <c r="G725" s="3">
        <v>77</v>
      </c>
      <c r="H725" s="3">
        <v>199</v>
      </c>
      <c r="I725" s="45">
        <v>2.5844155844155843</v>
      </c>
      <c r="J725" s="3">
        <v>3</v>
      </c>
      <c r="K725" s="3">
        <v>1</v>
      </c>
      <c r="L725" s="10">
        <v>1</v>
      </c>
      <c r="M725" s="10">
        <v>1</v>
      </c>
      <c r="Q725" s="3" t="s">
        <v>272</v>
      </c>
    </row>
    <row r="726" spans="1:17">
      <c r="A726" s="3">
        <v>104</v>
      </c>
      <c r="B726" s="3">
        <v>252</v>
      </c>
      <c r="C726" s="3">
        <v>2006</v>
      </c>
      <c r="D726" s="3" t="s">
        <v>226</v>
      </c>
      <c r="E726" s="3" t="s">
        <v>596</v>
      </c>
      <c r="F726" s="3" t="s">
        <v>104</v>
      </c>
      <c r="G726" s="3">
        <v>110</v>
      </c>
      <c r="H726" s="3">
        <v>324</v>
      </c>
      <c r="I726" s="45">
        <v>2.9454545454545453</v>
      </c>
      <c r="J726" s="3">
        <v>4</v>
      </c>
      <c r="K726" s="3">
        <v>14</v>
      </c>
      <c r="L726" s="10">
        <v>1</v>
      </c>
      <c r="M726" s="10">
        <v>2</v>
      </c>
    </row>
    <row r="727" spans="1:17">
      <c r="A727" s="3">
        <v>175</v>
      </c>
      <c r="B727" s="3">
        <v>268</v>
      </c>
      <c r="C727" s="3">
        <v>2009</v>
      </c>
      <c r="D727" s="3" t="s">
        <v>226</v>
      </c>
      <c r="E727" s="3" t="s">
        <v>596</v>
      </c>
      <c r="F727" s="3" t="s">
        <v>104</v>
      </c>
      <c r="G727" s="3">
        <v>31</v>
      </c>
      <c r="H727" s="3">
        <v>109</v>
      </c>
      <c r="I727" s="45">
        <v>3.5161290322580645</v>
      </c>
      <c r="J727" s="3">
        <v>4.5</v>
      </c>
      <c r="L727" s="10">
        <v>5</v>
      </c>
      <c r="M727" s="10">
        <v>2</v>
      </c>
      <c r="O727" s="3">
        <v>1</v>
      </c>
      <c r="Q727" s="3" t="s">
        <v>184</v>
      </c>
    </row>
    <row r="728" spans="1:17">
      <c r="A728" s="3">
        <v>349</v>
      </c>
      <c r="B728" s="3">
        <v>274</v>
      </c>
      <c r="C728" s="3">
        <v>2010</v>
      </c>
      <c r="D728" s="3" t="s">
        <v>32</v>
      </c>
      <c r="E728" s="3" t="s">
        <v>596</v>
      </c>
      <c r="F728" s="3" t="s">
        <v>288</v>
      </c>
      <c r="G728" s="3">
        <v>9</v>
      </c>
      <c r="H728" s="3">
        <v>121</v>
      </c>
      <c r="I728" s="45">
        <v>13.444444444444445</v>
      </c>
      <c r="J728" s="3">
        <v>3</v>
      </c>
      <c r="K728" s="3">
        <v>2</v>
      </c>
      <c r="L728" s="3"/>
      <c r="M728" s="10">
        <v>1</v>
      </c>
    </row>
    <row r="729" spans="1:17">
      <c r="A729" s="3">
        <v>344</v>
      </c>
      <c r="B729" s="3">
        <v>275</v>
      </c>
      <c r="C729" s="3">
        <v>2010</v>
      </c>
      <c r="D729" s="3" t="s">
        <v>32</v>
      </c>
      <c r="E729" s="3" t="s">
        <v>596</v>
      </c>
      <c r="F729" s="3" t="s">
        <v>85</v>
      </c>
      <c r="G729" s="3">
        <v>2</v>
      </c>
      <c r="H729" s="3">
        <v>75</v>
      </c>
      <c r="I729" s="45">
        <v>37.5</v>
      </c>
      <c r="J729" s="3">
        <v>5</v>
      </c>
      <c r="K729" s="3">
        <v>1</v>
      </c>
      <c r="L729" s="3"/>
      <c r="M729" s="10">
        <v>1</v>
      </c>
      <c r="N729" s="3">
        <v>1</v>
      </c>
      <c r="Q729" s="3" t="s">
        <v>270</v>
      </c>
    </row>
    <row r="730" spans="1:17">
      <c r="A730" s="3">
        <v>129</v>
      </c>
      <c r="B730" s="3">
        <v>307</v>
      </c>
      <c r="C730" s="3">
        <v>2015</v>
      </c>
      <c r="D730" s="3" t="s">
        <v>226</v>
      </c>
      <c r="E730" s="3" t="s">
        <v>680</v>
      </c>
      <c r="F730" s="3" t="s">
        <v>104</v>
      </c>
      <c r="G730" s="3">
        <v>70</v>
      </c>
      <c r="H730" s="3">
        <v>435</v>
      </c>
      <c r="I730" s="45">
        <v>6.2142857142857144</v>
      </c>
      <c r="J730" s="3">
        <v>3.5</v>
      </c>
      <c r="K730" s="3">
        <v>12</v>
      </c>
      <c r="L730" s="10">
        <v>6</v>
      </c>
      <c r="M730" s="10">
        <v>4</v>
      </c>
      <c r="N730" s="3">
        <v>2</v>
      </c>
      <c r="O730" s="3">
        <v>5</v>
      </c>
      <c r="Q730" s="3" t="s">
        <v>146</v>
      </c>
    </row>
    <row r="731" spans="1:17">
      <c r="A731" s="3">
        <v>519</v>
      </c>
      <c r="B731" s="3">
        <v>310</v>
      </c>
      <c r="C731" s="3">
        <v>2017</v>
      </c>
      <c r="D731" s="3" t="s">
        <v>226</v>
      </c>
      <c r="E731" s="3" t="s">
        <v>681</v>
      </c>
      <c r="F731" s="3" t="s">
        <v>226</v>
      </c>
      <c r="G731" s="3">
        <v>12</v>
      </c>
      <c r="H731" s="3">
        <v>31</v>
      </c>
      <c r="I731" s="45">
        <v>2.5833333333333335</v>
      </c>
      <c r="J731" s="3">
        <v>3</v>
      </c>
      <c r="L731" s="10">
        <v>1</v>
      </c>
      <c r="M731" s="10">
        <v>2</v>
      </c>
    </row>
    <row r="732" spans="1:17">
      <c r="A732" s="3">
        <v>364</v>
      </c>
      <c r="B732" s="3">
        <v>321</v>
      </c>
      <c r="C732" s="3">
        <v>2018</v>
      </c>
      <c r="D732" s="3" t="s">
        <v>40</v>
      </c>
      <c r="E732" s="3" t="s">
        <v>680</v>
      </c>
      <c r="F732" s="3" t="s">
        <v>85</v>
      </c>
      <c r="G732" s="3">
        <v>2</v>
      </c>
      <c r="H732" s="3">
        <v>4</v>
      </c>
      <c r="I732" s="45">
        <v>2</v>
      </c>
      <c r="J732" s="3">
        <v>5</v>
      </c>
      <c r="L732" s="3"/>
      <c r="M732" s="10">
        <v>1</v>
      </c>
    </row>
    <row r="733" spans="1:17">
      <c r="A733" s="3">
        <v>472</v>
      </c>
      <c r="B733" s="3">
        <v>361</v>
      </c>
      <c r="C733" s="3">
        <v>2021</v>
      </c>
      <c r="D733" s="3" t="s">
        <v>226</v>
      </c>
      <c r="E733" s="3" t="s">
        <v>680</v>
      </c>
      <c r="F733" s="3" t="s">
        <v>226</v>
      </c>
      <c r="G733" s="3">
        <v>14</v>
      </c>
      <c r="H733" s="3">
        <v>47</v>
      </c>
      <c r="I733" s="45">
        <v>3.3571428571428572</v>
      </c>
      <c r="J733" s="3">
        <v>4</v>
      </c>
      <c r="K733" s="3">
        <v>3</v>
      </c>
      <c r="L733" s="3"/>
      <c r="M733" s="10">
        <v>2</v>
      </c>
      <c r="O733" s="3">
        <v>5</v>
      </c>
      <c r="Q733" s="3" t="s">
        <v>343</v>
      </c>
    </row>
    <row r="734" spans="1:17">
      <c r="A734" s="3">
        <v>484</v>
      </c>
      <c r="B734" s="3">
        <v>368</v>
      </c>
      <c r="C734" s="3">
        <v>2022</v>
      </c>
      <c r="D734" s="3" t="s">
        <v>226</v>
      </c>
      <c r="E734" s="3" t="s">
        <v>688</v>
      </c>
      <c r="F734" s="3" t="s">
        <v>86</v>
      </c>
      <c r="G734" s="3">
        <v>2</v>
      </c>
      <c r="H734" s="3">
        <v>6</v>
      </c>
      <c r="I734" s="45">
        <v>3</v>
      </c>
      <c r="J734" s="3">
        <v>4</v>
      </c>
      <c r="L734" s="3"/>
      <c r="M734" s="10">
        <v>1</v>
      </c>
    </row>
    <row r="735" spans="1:17">
      <c r="A735" s="3">
        <v>318</v>
      </c>
      <c r="B735" s="3">
        <v>372</v>
      </c>
      <c r="C735" s="3">
        <v>2023</v>
      </c>
      <c r="D735" s="3" t="s">
        <v>32</v>
      </c>
      <c r="E735" s="3" t="s">
        <v>598</v>
      </c>
      <c r="F735" s="3" t="s">
        <v>52</v>
      </c>
      <c r="G735" s="3">
        <v>1</v>
      </c>
      <c r="H735" s="3">
        <v>37</v>
      </c>
      <c r="I735" s="45">
        <v>37</v>
      </c>
      <c r="J735" s="3">
        <v>5</v>
      </c>
      <c r="L735" s="3"/>
      <c r="M735" s="10">
        <v>1</v>
      </c>
    </row>
    <row r="736" spans="1:17">
      <c r="A736" s="3">
        <v>510</v>
      </c>
      <c r="B736" s="3">
        <v>380</v>
      </c>
      <c r="C736" s="3">
        <v>2024</v>
      </c>
      <c r="D736" s="3" t="s">
        <v>226</v>
      </c>
      <c r="E736" s="3" t="s">
        <v>598</v>
      </c>
      <c r="F736" s="3" t="s">
        <v>85</v>
      </c>
      <c r="G736" s="3">
        <v>2</v>
      </c>
      <c r="H736" s="3">
        <v>9</v>
      </c>
      <c r="I736" s="45">
        <v>4.5</v>
      </c>
      <c r="J736" s="3">
        <v>4</v>
      </c>
      <c r="L736" s="3"/>
      <c r="M736" s="10">
        <v>1</v>
      </c>
      <c r="O736" s="3">
        <v>1</v>
      </c>
    </row>
    <row r="737" spans="1:17">
      <c r="A737" s="3">
        <v>509</v>
      </c>
      <c r="B737" s="3">
        <v>381</v>
      </c>
      <c r="C737" s="3">
        <v>2024</v>
      </c>
      <c r="D737" s="3" t="s">
        <v>226</v>
      </c>
      <c r="E737" s="3" t="s">
        <v>598</v>
      </c>
      <c r="F737" s="3" t="s">
        <v>226</v>
      </c>
      <c r="G737" s="3">
        <v>15</v>
      </c>
      <c r="H737" s="3">
        <v>30</v>
      </c>
      <c r="I737" s="45">
        <v>2</v>
      </c>
      <c r="J737" s="3">
        <v>3</v>
      </c>
      <c r="L737" s="3"/>
      <c r="M737" s="10">
        <v>2</v>
      </c>
    </row>
    <row r="738" spans="1:17">
      <c r="A738" s="3">
        <v>527</v>
      </c>
      <c r="B738" s="3">
        <v>413</v>
      </c>
      <c r="C738" s="3">
        <v>2031</v>
      </c>
      <c r="D738" s="3" t="s">
        <v>226</v>
      </c>
      <c r="E738" s="3" t="s">
        <v>598</v>
      </c>
      <c r="F738" s="3" t="s">
        <v>226</v>
      </c>
      <c r="G738" s="3">
        <v>10</v>
      </c>
      <c r="H738" s="3">
        <v>13</v>
      </c>
      <c r="I738" s="45">
        <v>1.3</v>
      </c>
      <c r="J738" s="3">
        <v>4</v>
      </c>
      <c r="K738" s="3">
        <v>4</v>
      </c>
      <c r="L738" s="3"/>
      <c r="M738" s="10">
        <v>1</v>
      </c>
    </row>
    <row r="739" spans="1:17">
      <c r="A739" s="3">
        <v>540</v>
      </c>
      <c r="B739" s="3">
        <v>424</v>
      </c>
      <c r="C739" s="3">
        <v>2033</v>
      </c>
      <c r="D739" s="3" t="s">
        <v>226</v>
      </c>
      <c r="E739" s="3" t="s">
        <v>598</v>
      </c>
      <c r="F739" s="3" t="s">
        <v>226</v>
      </c>
      <c r="G739" s="3">
        <v>14</v>
      </c>
      <c r="H739" s="3">
        <v>16</v>
      </c>
      <c r="I739" s="45">
        <v>1.1428571428571428</v>
      </c>
      <c r="J739" s="3">
        <v>4</v>
      </c>
      <c r="L739" s="3"/>
      <c r="M739" s="10">
        <v>1</v>
      </c>
    </row>
    <row r="740" spans="1:17">
      <c r="A740" s="3">
        <v>284</v>
      </c>
      <c r="B740" s="3">
        <v>427</v>
      </c>
      <c r="C740" s="3">
        <v>2034</v>
      </c>
      <c r="D740" s="3" t="s">
        <v>226</v>
      </c>
      <c r="E740" s="3" t="s">
        <v>598</v>
      </c>
      <c r="F740" s="3" t="s">
        <v>226</v>
      </c>
      <c r="G740" s="3">
        <v>20</v>
      </c>
      <c r="H740" s="3">
        <v>31</v>
      </c>
      <c r="I740" s="45">
        <v>1.55</v>
      </c>
      <c r="L740" s="3"/>
      <c r="M740" s="10">
        <v>2</v>
      </c>
    </row>
    <row r="741" spans="1:17">
      <c r="A741" s="3">
        <v>436</v>
      </c>
      <c r="B741" s="3">
        <v>437</v>
      </c>
      <c r="C741" s="3">
        <v>2036</v>
      </c>
      <c r="D741" s="3" t="s">
        <v>40</v>
      </c>
      <c r="E741" s="3" t="s">
        <v>680</v>
      </c>
      <c r="F741" s="3" t="s">
        <v>58</v>
      </c>
      <c r="G741" s="3">
        <v>1</v>
      </c>
      <c r="H741" s="3">
        <v>12</v>
      </c>
      <c r="I741" s="45">
        <v>12</v>
      </c>
      <c r="J741" s="3">
        <v>5</v>
      </c>
      <c r="L741" s="3"/>
      <c r="M741" s="10">
        <v>1</v>
      </c>
      <c r="Q741" s="3" t="s">
        <v>323</v>
      </c>
    </row>
    <row r="742" spans="1:17">
      <c r="A742" s="3">
        <v>505</v>
      </c>
      <c r="B742" s="3">
        <v>447</v>
      </c>
      <c r="C742" s="3">
        <v>2040</v>
      </c>
      <c r="D742" s="3" t="s">
        <v>226</v>
      </c>
      <c r="E742" s="3" t="s">
        <v>680</v>
      </c>
      <c r="F742" s="3" t="s">
        <v>226</v>
      </c>
      <c r="G742" s="3">
        <v>7</v>
      </c>
      <c r="H742" s="3">
        <v>27</v>
      </c>
      <c r="I742" s="45">
        <v>3.8571428571428572</v>
      </c>
      <c r="J742" s="3">
        <v>3</v>
      </c>
      <c r="L742" s="3"/>
      <c r="M742" s="10">
        <v>1</v>
      </c>
      <c r="Q742" s="3" t="s">
        <v>361</v>
      </c>
    </row>
    <row r="743" spans="1:17">
      <c r="A743" s="3">
        <v>58</v>
      </c>
      <c r="B743" s="3">
        <v>474</v>
      </c>
      <c r="C743" s="4">
        <v>2045</v>
      </c>
      <c r="D743" s="3" t="s">
        <v>226</v>
      </c>
      <c r="E743" s="3" t="s">
        <v>598</v>
      </c>
      <c r="F743" s="3" t="s">
        <v>226</v>
      </c>
      <c r="G743" s="3">
        <v>27</v>
      </c>
      <c r="H743" s="3">
        <v>70</v>
      </c>
      <c r="I743" s="45">
        <v>2.5925925925925926</v>
      </c>
      <c r="J743" s="3">
        <v>4</v>
      </c>
      <c r="K743" s="3">
        <v>1</v>
      </c>
      <c r="L743" s="3"/>
      <c r="M743" s="10">
        <v>2</v>
      </c>
    </row>
    <row r="744" spans="1:17">
      <c r="A744" s="3">
        <v>533</v>
      </c>
      <c r="B744" s="3">
        <v>488</v>
      </c>
      <c r="C744" s="3">
        <v>2057</v>
      </c>
      <c r="D744" s="3" t="s">
        <v>226</v>
      </c>
      <c r="E744" s="3" t="s">
        <v>688</v>
      </c>
      <c r="F744" s="3" t="s">
        <v>226</v>
      </c>
      <c r="G744" s="3">
        <v>1</v>
      </c>
      <c r="H744" s="3">
        <v>5</v>
      </c>
      <c r="I744" s="45">
        <v>5</v>
      </c>
      <c r="J744" s="3">
        <v>4</v>
      </c>
      <c r="L744" s="3"/>
      <c r="M744" s="10">
        <v>1</v>
      </c>
      <c r="Q744" s="3" t="s">
        <v>367</v>
      </c>
    </row>
    <row r="745" spans="1:17">
      <c r="A745" s="3">
        <v>534</v>
      </c>
      <c r="B745" s="3">
        <v>491</v>
      </c>
      <c r="C745" s="3">
        <v>2060</v>
      </c>
      <c r="D745" s="3" t="s">
        <v>226</v>
      </c>
      <c r="E745" s="3" t="s">
        <v>680</v>
      </c>
      <c r="F745" s="3" t="s">
        <v>226</v>
      </c>
      <c r="G745" s="3">
        <v>3</v>
      </c>
      <c r="H745" s="3">
        <v>15</v>
      </c>
      <c r="I745" s="45">
        <v>5</v>
      </c>
      <c r="J745" s="3">
        <v>4</v>
      </c>
      <c r="L745" s="3"/>
      <c r="M745" s="10">
        <v>1</v>
      </c>
      <c r="Q745" s="3" t="s">
        <v>368</v>
      </c>
    </row>
    <row r="746" spans="1:17">
      <c r="A746" s="3">
        <v>428</v>
      </c>
      <c r="B746" s="3">
        <v>497</v>
      </c>
      <c r="C746" s="3">
        <v>2064</v>
      </c>
      <c r="D746" s="3" t="s">
        <v>40</v>
      </c>
      <c r="E746" s="3" t="s">
        <v>688</v>
      </c>
      <c r="F746" s="3" t="s">
        <v>86</v>
      </c>
      <c r="G746" s="3">
        <v>1</v>
      </c>
      <c r="H746" s="3">
        <v>3</v>
      </c>
      <c r="I746" s="45">
        <v>3</v>
      </c>
      <c r="J746" s="3">
        <v>5</v>
      </c>
      <c r="L746" s="3"/>
      <c r="M746" s="10">
        <v>1</v>
      </c>
    </row>
    <row r="747" spans="1:17">
      <c r="A747" s="3">
        <v>429</v>
      </c>
      <c r="B747" s="3">
        <v>502</v>
      </c>
      <c r="C747" s="3">
        <v>2064</v>
      </c>
      <c r="D747" s="3" t="s">
        <v>226</v>
      </c>
      <c r="E747" s="3" t="s">
        <v>688</v>
      </c>
      <c r="F747" s="3" t="s">
        <v>226</v>
      </c>
      <c r="G747" s="3">
        <v>42</v>
      </c>
      <c r="H747" s="3">
        <v>126</v>
      </c>
      <c r="I747" s="45">
        <v>3</v>
      </c>
      <c r="J747" s="3">
        <v>4</v>
      </c>
      <c r="K747" s="3">
        <v>1</v>
      </c>
      <c r="L747" s="3"/>
      <c r="M747" s="10">
        <v>7</v>
      </c>
    </row>
    <row r="748" spans="1:17">
      <c r="A748" s="3">
        <v>110</v>
      </c>
      <c r="B748" s="3">
        <v>514</v>
      </c>
      <c r="C748" s="3">
        <v>3000</v>
      </c>
      <c r="D748" s="3" t="s">
        <v>226</v>
      </c>
      <c r="E748" s="3" t="s">
        <v>682</v>
      </c>
      <c r="F748" s="3" t="s">
        <v>104</v>
      </c>
      <c r="G748" s="3">
        <v>129</v>
      </c>
      <c r="H748" s="3">
        <v>491</v>
      </c>
      <c r="I748" s="45">
        <v>3.806201550387597</v>
      </c>
      <c r="J748" s="45">
        <v>3.5</v>
      </c>
      <c r="K748" s="3">
        <v>4</v>
      </c>
      <c r="L748" s="3"/>
      <c r="M748" s="10">
        <v>2</v>
      </c>
      <c r="Q748" s="3" t="s">
        <v>123</v>
      </c>
    </row>
    <row r="749" spans="1:17">
      <c r="A749" s="3">
        <v>64</v>
      </c>
      <c r="B749" s="3">
        <v>516</v>
      </c>
      <c r="C749" s="3">
        <v>3001</v>
      </c>
      <c r="D749" s="3" t="s">
        <v>226</v>
      </c>
      <c r="E749" s="3" t="s">
        <v>682</v>
      </c>
      <c r="F749" s="3" t="s">
        <v>226</v>
      </c>
      <c r="G749" s="3">
        <v>4</v>
      </c>
      <c r="H749" s="3">
        <v>7</v>
      </c>
      <c r="I749" s="45">
        <v>1.75</v>
      </c>
      <c r="J749" s="3">
        <v>4</v>
      </c>
      <c r="K749" s="3">
        <v>1</v>
      </c>
      <c r="L749" s="3"/>
      <c r="M749" s="10">
        <v>1</v>
      </c>
      <c r="Q749" s="3" t="s">
        <v>88</v>
      </c>
    </row>
    <row r="750" spans="1:17">
      <c r="A750" s="3">
        <v>28</v>
      </c>
      <c r="B750" s="3">
        <v>539</v>
      </c>
      <c r="C750" s="4">
        <v>3007</v>
      </c>
      <c r="D750" s="3" t="s">
        <v>226</v>
      </c>
      <c r="E750" s="3" t="s">
        <v>598</v>
      </c>
      <c r="F750" s="3" t="s">
        <v>16</v>
      </c>
      <c r="G750" s="3">
        <v>11</v>
      </c>
      <c r="H750" s="3">
        <v>18</v>
      </c>
      <c r="I750" s="45">
        <v>1.6363636363636365</v>
      </c>
      <c r="J750" s="3">
        <v>4</v>
      </c>
      <c r="L750" s="3"/>
      <c r="M750" s="10">
        <v>2</v>
      </c>
      <c r="Q750" s="3" t="s">
        <v>54</v>
      </c>
    </row>
    <row r="751" spans="1:17">
      <c r="A751" s="3">
        <v>267</v>
      </c>
      <c r="B751" s="3">
        <v>545</v>
      </c>
      <c r="C751" s="3">
        <v>3013</v>
      </c>
      <c r="D751" s="3" t="s">
        <v>32</v>
      </c>
      <c r="E751" s="3" t="s">
        <v>598</v>
      </c>
      <c r="F751" s="3" t="s">
        <v>69</v>
      </c>
      <c r="G751" s="3">
        <v>1</v>
      </c>
      <c r="H751" s="3">
        <v>25</v>
      </c>
      <c r="I751" s="45">
        <v>25</v>
      </c>
      <c r="J751" s="3">
        <v>4</v>
      </c>
      <c r="L751" s="3"/>
      <c r="M751" s="10">
        <v>1</v>
      </c>
      <c r="Q751" s="3" t="s">
        <v>251</v>
      </c>
    </row>
    <row r="752" spans="1:17">
      <c r="C752" s="8" t="s">
        <v>478</v>
      </c>
      <c r="D752" s="3" t="s">
        <v>697</v>
      </c>
      <c r="G752" s="3">
        <v>1040</v>
      </c>
      <c r="H752" s="3">
        <v>3914</v>
      </c>
      <c r="I752" s="45">
        <v>3.7634615384615384</v>
      </c>
      <c r="K752" s="3">
        <v>66</v>
      </c>
      <c r="L752" s="10">
        <v>60</v>
      </c>
      <c r="M752" s="3">
        <v>65</v>
      </c>
      <c r="N752" s="3">
        <v>6</v>
      </c>
      <c r="O752" s="3">
        <v>22</v>
      </c>
      <c r="P752" s="3">
        <v>0</v>
      </c>
    </row>
    <row r="754" spans="3:22" ht="51">
      <c r="C754" s="75" t="s">
        <v>686</v>
      </c>
      <c r="D754" s="67"/>
      <c r="E754" s="68" t="s">
        <v>498</v>
      </c>
      <c r="F754" s="66"/>
      <c r="G754" s="66"/>
      <c r="H754" s="66"/>
      <c r="I754" s="66" t="s">
        <v>690</v>
      </c>
      <c r="J754" s="66" t="s">
        <v>691</v>
      </c>
      <c r="K754" s="66" t="s">
        <v>692</v>
      </c>
      <c r="L754" s="66"/>
      <c r="M754" s="66"/>
      <c r="N754" s="131" t="s">
        <v>687</v>
      </c>
      <c r="O754" s="101" t="s">
        <v>683</v>
      </c>
      <c r="Q754" s="38" t="s">
        <v>696</v>
      </c>
      <c r="R754" s="40" t="s">
        <v>495</v>
      </c>
      <c r="S754" s="39" t="s">
        <v>608</v>
      </c>
      <c r="T754" s="38" t="s">
        <v>610</v>
      </c>
      <c r="U754" s="139" t="s">
        <v>695</v>
      </c>
      <c r="V754" s="139" t="s">
        <v>694</v>
      </c>
    </row>
    <row r="755" spans="3:22">
      <c r="C755" s="14"/>
      <c r="D755" s="11"/>
      <c r="E755" s="27" t="s">
        <v>627</v>
      </c>
      <c r="F755" s="1"/>
      <c r="G755" s="1"/>
      <c r="H755" s="1"/>
      <c r="I755" s="1">
        <v>172</v>
      </c>
      <c r="J755" s="1">
        <v>474</v>
      </c>
      <c r="K755" s="42">
        <v>2.7558139534883721</v>
      </c>
      <c r="L755" s="1"/>
      <c r="M755" s="1"/>
      <c r="N755" s="23">
        <v>9</v>
      </c>
      <c r="O755" s="133">
        <v>5.2325581395348841</v>
      </c>
      <c r="Q755" s="41" t="s">
        <v>351</v>
      </c>
      <c r="R755" s="111">
        <v>63</v>
      </c>
      <c r="S755" s="1">
        <v>14</v>
      </c>
      <c r="T755" s="41">
        <v>25</v>
      </c>
      <c r="U755" s="138">
        <v>1</v>
      </c>
      <c r="V755" s="138">
        <v>4</v>
      </c>
    </row>
    <row r="756" spans="3:22">
      <c r="C756" s="14"/>
      <c r="D756" s="11"/>
      <c r="E756" s="27" t="s">
        <v>628</v>
      </c>
      <c r="F756" s="1"/>
      <c r="G756" s="1"/>
      <c r="H756" s="1"/>
      <c r="I756" s="1">
        <v>0</v>
      </c>
      <c r="J756" s="1"/>
      <c r="K756" s="1"/>
      <c r="L756" s="1"/>
      <c r="M756" s="1"/>
      <c r="N756" s="23"/>
      <c r="O756" s="133"/>
      <c r="Q756" s="41" t="s">
        <v>480</v>
      </c>
      <c r="R756" s="111">
        <v>195</v>
      </c>
      <c r="S756" s="1">
        <v>18</v>
      </c>
      <c r="T756" s="41">
        <v>108</v>
      </c>
      <c r="U756" s="138">
        <v>2</v>
      </c>
      <c r="V756" s="138">
        <v>6</v>
      </c>
    </row>
    <row r="757" spans="3:22">
      <c r="C757" s="14"/>
      <c r="D757" s="11"/>
      <c r="E757" s="27" t="s">
        <v>629</v>
      </c>
      <c r="F757" s="1"/>
      <c r="G757" s="1"/>
      <c r="H757" s="1"/>
      <c r="I757" s="1">
        <v>0</v>
      </c>
      <c r="J757" s="1"/>
      <c r="K757" s="1"/>
      <c r="L757" s="1"/>
      <c r="M757" s="1"/>
      <c r="N757" s="23"/>
      <c r="O757" s="133"/>
      <c r="Q757" s="41" t="s">
        <v>337</v>
      </c>
      <c r="R757" s="111">
        <v>43</v>
      </c>
      <c r="S757" s="1">
        <v>3</v>
      </c>
      <c r="T757" s="41">
        <v>26</v>
      </c>
      <c r="U757" s="138"/>
      <c r="V757" s="138">
        <v>3</v>
      </c>
    </row>
    <row r="758" spans="3:22">
      <c r="C758" s="14"/>
      <c r="D758" s="11"/>
      <c r="E758" s="27" t="s">
        <v>630</v>
      </c>
      <c r="F758" s="1"/>
      <c r="G758" s="1"/>
      <c r="H758" s="1"/>
      <c r="I758" s="1">
        <v>1</v>
      </c>
      <c r="J758" s="1">
        <v>41</v>
      </c>
      <c r="K758" s="42">
        <v>41</v>
      </c>
      <c r="L758" s="1"/>
      <c r="M758" s="1"/>
      <c r="N758" s="23">
        <v>1</v>
      </c>
      <c r="O758" s="133">
        <v>100</v>
      </c>
      <c r="Q758" s="41" t="s">
        <v>481</v>
      </c>
      <c r="R758" s="111">
        <v>14</v>
      </c>
      <c r="S758" s="1">
        <v>0</v>
      </c>
      <c r="T758" s="41">
        <v>9</v>
      </c>
      <c r="U758" s="138"/>
      <c r="V758" s="138"/>
    </row>
    <row r="759" spans="3:22" ht="15">
      <c r="C759" s="13"/>
      <c r="D759" s="65" t="s">
        <v>490</v>
      </c>
      <c r="E759" s="29"/>
      <c r="F759" s="66"/>
      <c r="G759" s="66"/>
      <c r="H759" s="66"/>
      <c r="I759" s="66">
        <v>173</v>
      </c>
      <c r="J759" s="66">
        <v>4388</v>
      </c>
      <c r="K759" s="128">
        <v>25.364161849710982</v>
      </c>
      <c r="L759" s="1"/>
      <c r="M759" s="1"/>
      <c r="N759" s="131">
        <v>10</v>
      </c>
      <c r="O759" s="128">
        <v>5.7803468208092488</v>
      </c>
      <c r="Q759" s="41" t="s">
        <v>482</v>
      </c>
      <c r="R759" s="111">
        <v>4</v>
      </c>
      <c r="S759" s="1">
        <v>0</v>
      </c>
      <c r="T759" s="41">
        <v>3</v>
      </c>
      <c r="U759" s="138"/>
      <c r="V759" s="136"/>
    </row>
    <row r="760" spans="3:22" ht="15">
      <c r="C760" s="14"/>
      <c r="D760" s="79"/>
      <c r="E760" s="27" t="s">
        <v>689</v>
      </c>
      <c r="F760" s="1"/>
      <c r="G760" s="1"/>
      <c r="H760" s="1"/>
      <c r="I760" s="1">
        <v>89</v>
      </c>
      <c r="J760" s="1">
        <v>206</v>
      </c>
      <c r="K760" s="42">
        <v>2.3146067415730336</v>
      </c>
      <c r="L760" s="1"/>
      <c r="M760" s="1"/>
      <c r="N760" s="23">
        <v>10</v>
      </c>
      <c r="O760" s="133">
        <v>11.235955056179774</v>
      </c>
      <c r="Q760" s="41" t="s">
        <v>488</v>
      </c>
      <c r="R760" s="111">
        <v>6</v>
      </c>
      <c r="S760" s="1">
        <v>1</v>
      </c>
      <c r="T760" s="41">
        <v>4</v>
      </c>
      <c r="U760" s="138"/>
      <c r="V760" s="136"/>
    </row>
    <row r="761" spans="3:22" ht="15">
      <c r="C761" s="14"/>
      <c r="D761" s="11"/>
      <c r="E761" s="27" t="s">
        <v>632</v>
      </c>
      <c r="F761" s="1"/>
      <c r="G761" s="1"/>
      <c r="H761" s="1"/>
      <c r="I761" s="1">
        <v>12</v>
      </c>
      <c r="J761" s="1">
        <v>31</v>
      </c>
      <c r="K761" s="42">
        <v>2.5833333333333335</v>
      </c>
      <c r="L761" s="1"/>
      <c r="M761" s="1"/>
      <c r="N761" s="23">
        <v>2</v>
      </c>
      <c r="O761" s="133">
        <v>16.666666666666668</v>
      </c>
      <c r="Q761" s="41" t="s">
        <v>494</v>
      </c>
      <c r="R761" s="111">
        <v>5</v>
      </c>
      <c r="S761" s="1">
        <v>0</v>
      </c>
      <c r="T761" s="41">
        <v>5</v>
      </c>
      <c r="U761" s="136"/>
      <c r="V761" s="137"/>
    </row>
    <row r="762" spans="3:22" ht="15">
      <c r="C762" s="14"/>
      <c r="D762" s="11"/>
      <c r="E762" s="27" t="s">
        <v>633</v>
      </c>
      <c r="F762" s="1"/>
      <c r="G762" s="1"/>
      <c r="H762" s="1"/>
      <c r="I762" s="1">
        <v>478</v>
      </c>
      <c r="J762" s="1">
        <v>1970</v>
      </c>
      <c r="K762" s="42">
        <v>4.1213389121338908</v>
      </c>
      <c r="L762" s="1"/>
      <c r="M762" s="1"/>
      <c r="N762" s="23">
        <v>17</v>
      </c>
      <c r="O762" s="133">
        <v>3.5564853556485354</v>
      </c>
      <c r="Q762" s="15" t="s">
        <v>497</v>
      </c>
      <c r="R762" s="15">
        <v>330</v>
      </c>
      <c r="S762" s="12">
        <v>36</v>
      </c>
      <c r="T762" s="15">
        <v>180</v>
      </c>
      <c r="U762" s="134"/>
      <c r="V762" s="134"/>
    </row>
    <row r="763" spans="3:22" ht="15">
      <c r="C763" s="14"/>
      <c r="D763" s="11"/>
      <c r="E763" s="27" t="s">
        <v>634</v>
      </c>
      <c r="F763" s="1"/>
      <c r="G763" s="1"/>
      <c r="H763" s="1"/>
      <c r="I763" s="1">
        <v>97</v>
      </c>
      <c r="J763" s="1">
        <v>540</v>
      </c>
      <c r="K763" s="42">
        <v>5.5670103092783503</v>
      </c>
      <c r="L763" s="1"/>
      <c r="M763" s="1"/>
      <c r="N763" s="23">
        <v>10</v>
      </c>
      <c r="O763" s="133">
        <v>10.309278350515465</v>
      </c>
      <c r="Q763" s="41" t="s">
        <v>485</v>
      </c>
      <c r="R763" s="111">
        <v>66</v>
      </c>
      <c r="S763" s="1">
        <v>8</v>
      </c>
      <c r="T763" s="41">
        <v>29</v>
      </c>
      <c r="U763" s="136"/>
      <c r="V763" s="136"/>
    </row>
    <row r="764" spans="3:22" ht="15">
      <c r="C764" s="14"/>
      <c r="D764" s="11"/>
      <c r="E764" s="27" t="s">
        <v>635</v>
      </c>
      <c r="F764" s="1"/>
      <c r="G764" s="1"/>
      <c r="H764" s="1"/>
      <c r="I764" s="1">
        <v>46</v>
      </c>
      <c r="J764" s="1">
        <v>140</v>
      </c>
      <c r="K764" s="42">
        <v>3.0434782608695654</v>
      </c>
      <c r="L764" s="1"/>
      <c r="M764" s="1"/>
      <c r="N764" s="23">
        <v>10</v>
      </c>
      <c r="O764" s="133">
        <v>21.739130434782609</v>
      </c>
      <c r="Q764" s="41" t="s">
        <v>484</v>
      </c>
      <c r="R764" s="111">
        <v>91</v>
      </c>
      <c r="S764" s="1">
        <v>8</v>
      </c>
      <c r="T764" s="41">
        <v>33</v>
      </c>
      <c r="U764" s="136"/>
      <c r="V764" s="136"/>
    </row>
    <row r="765" spans="3:22" ht="15">
      <c r="C765" s="13"/>
      <c r="D765" s="65" t="s">
        <v>495</v>
      </c>
      <c r="E765" s="29"/>
      <c r="F765" s="66"/>
      <c r="G765" s="66"/>
      <c r="H765" s="66"/>
      <c r="I765" s="66">
        <v>722</v>
      </c>
      <c r="J765" s="66">
        <v>2887</v>
      </c>
      <c r="K765" s="128">
        <v>3.9986149584487536</v>
      </c>
      <c r="L765" s="1"/>
      <c r="M765" s="1"/>
      <c r="N765" s="131">
        <v>49</v>
      </c>
      <c r="O765" s="128">
        <v>6.7867036011080337</v>
      </c>
      <c r="Q765" s="41" t="s">
        <v>489</v>
      </c>
      <c r="R765" s="111">
        <v>8</v>
      </c>
      <c r="S765" s="1">
        <v>0</v>
      </c>
      <c r="T765" s="41">
        <v>6</v>
      </c>
      <c r="U765" s="136"/>
      <c r="V765" s="136"/>
    </row>
    <row r="766" spans="3:22" ht="15">
      <c r="C766" s="14"/>
      <c r="D766" s="79"/>
      <c r="E766" s="27" t="s">
        <v>636</v>
      </c>
      <c r="F766" s="1"/>
      <c r="G766" s="1"/>
      <c r="H766" s="1"/>
      <c r="I766" s="1">
        <v>12</v>
      </c>
      <c r="J766" s="1">
        <v>43</v>
      </c>
      <c r="K766" s="42">
        <v>3.5833333333333335</v>
      </c>
      <c r="L766" s="1"/>
      <c r="M766" s="1"/>
      <c r="N766" s="23">
        <v>3</v>
      </c>
      <c r="O766" s="133">
        <v>25</v>
      </c>
      <c r="Q766" s="15" t="s">
        <v>497</v>
      </c>
      <c r="R766" s="15">
        <v>165</v>
      </c>
      <c r="S766" s="12">
        <v>16</v>
      </c>
      <c r="T766" s="15">
        <v>68</v>
      </c>
      <c r="U766" s="134"/>
      <c r="V766" s="134"/>
    </row>
    <row r="767" spans="3:22" ht="15">
      <c r="C767" s="14"/>
      <c r="D767" s="11"/>
      <c r="E767" s="27" t="s">
        <v>614</v>
      </c>
      <c r="F767" s="1"/>
      <c r="G767" s="1"/>
      <c r="H767" s="1"/>
      <c r="I767" s="1">
        <v>133</v>
      </c>
      <c r="J767" s="1">
        <v>498</v>
      </c>
      <c r="K767" s="42">
        <v>3.744360902255639</v>
      </c>
      <c r="L767" s="1"/>
      <c r="M767" s="1"/>
      <c r="N767" s="23">
        <v>3</v>
      </c>
      <c r="O767" s="133">
        <v>2.255639097744361</v>
      </c>
      <c r="Q767" s="41" t="s">
        <v>486</v>
      </c>
      <c r="R767" s="111">
        <v>23</v>
      </c>
      <c r="S767" s="1">
        <v>7</v>
      </c>
      <c r="T767" s="41">
        <v>13</v>
      </c>
      <c r="U767" s="136"/>
      <c r="V767" s="136"/>
    </row>
    <row r="768" spans="3:22" ht="15">
      <c r="C768" s="13"/>
      <c r="D768" s="65" t="s">
        <v>496</v>
      </c>
      <c r="E768" s="29"/>
      <c r="F768" s="66"/>
      <c r="G768" s="66"/>
      <c r="H768" s="66"/>
      <c r="I768" s="66">
        <v>145</v>
      </c>
      <c r="J768" s="66">
        <v>541</v>
      </c>
      <c r="K768" s="128">
        <v>3.7310344827586208</v>
      </c>
      <c r="L768" s="1"/>
      <c r="M768" s="1"/>
      <c r="N768" s="132">
        <v>6</v>
      </c>
      <c r="O768" s="128">
        <v>4.1379310344827589</v>
      </c>
      <c r="Q768" s="44" t="s">
        <v>483</v>
      </c>
      <c r="R768" s="15">
        <v>1576</v>
      </c>
      <c r="S768" s="66">
        <v>216</v>
      </c>
      <c r="T768" s="44">
        <v>914</v>
      </c>
      <c r="U768" s="136">
        <v>10</v>
      </c>
      <c r="V768" s="136">
        <v>17</v>
      </c>
    </row>
    <row r="769" spans="3:22" ht="15">
      <c r="C769" s="14"/>
      <c r="D769" s="11"/>
      <c r="E769" s="27"/>
      <c r="F769" s="1"/>
      <c r="G769" s="1"/>
      <c r="H769" s="1"/>
      <c r="I769" s="1"/>
      <c r="J769" s="1"/>
      <c r="K769" s="1"/>
      <c r="L769" s="1"/>
      <c r="M769" s="1"/>
      <c r="N769" s="132"/>
      <c r="O769" s="128"/>
      <c r="Q769" s="22" t="s">
        <v>487</v>
      </c>
      <c r="R769" s="22">
        <v>2094</v>
      </c>
      <c r="S769" s="135">
        <v>275</v>
      </c>
      <c r="T769" s="22">
        <v>1175</v>
      </c>
      <c r="U769" s="134"/>
      <c r="V769" s="134"/>
    </row>
    <row r="770" spans="3:22" ht="15">
      <c r="C770" s="13"/>
      <c r="D770" s="65" t="s">
        <v>478</v>
      </c>
      <c r="E770" s="29" t="s">
        <v>499</v>
      </c>
      <c r="F770" s="66"/>
      <c r="G770" s="66"/>
      <c r="H770" s="66"/>
      <c r="I770" s="66">
        <v>1040</v>
      </c>
      <c r="J770" s="66">
        <v>7816</v>
      </c>
      <c r="K770" s="128">
        <v>7.5153846153846153</v>
      </c>
      <c r="L770" s="129"/>
      <c r="M770" s="129"/>
      <c r="N770" s="131">
        <v>65</v>
      </c>
      <c r="O770" s="128">
        <v>6.25</v>
      </c>
      <c r="Q770"/>
      <c r="R770"/>
      <c r="S770"/>
      <c r="T770"/>
      <c r="U770" t="s">
        <v>693</v>
      </c>
      <c r="V770"/>
    </row>
  </sheetData>
  <autoFilter ref="A1:R658">
    <filterColumn colId="3">
      <filters>
        <filter val="large mammal"/>
        <filter val="mammal"/>
        <filter val="medium mammal"/>
        <filter val="mixed"/>
        <filter val="small/medium mammal"/>
        <filter val="unidentified"/>
      </filters>
    </filterColumn>
    <filterColumn colId="4"/>
    <filterColumn colId="12">
      <customFilters>
        <customFilter operator="notEqual" val=" "/>
      </custom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Original</vt:lpstr>
      <vt:lpstr>Sorted</vt:lpstr>
      <vt:lpstr>Alteration</vt:lpstr>
      <vt:lpstr>Frag size by sp cx</vt:lpstr>
      <vt:lpstr>Alter by cx</vt:lpstr>
      <vt:lpstr>alter by sp</vt:lpstr>
      <vt:lpstr>Alter by sp cx</vt:lpstr>
      <vt:lpstr>Alter summary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C14</dc:creator>
  <cp:lastModifiedBy>C14</cp:lastModifiedBy>
  <cp:lastPrinted>2013-04-05T15:15:12Z</cp:lastPrinted>
  <dcterms:created xsi:type="dcterms:W3CDTF">2012-06-21T18:02:05Z</dcterms:created>
  <dcterms:modified xsi:type="dcterms:W3CDTF">2013-04-08T17:11:06Z</dcterms:modified>
</cp:coreProperties>
</file>